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<sst xmlns="http://schemas.openxmlformats.org/spreadsheetml/2006/main" count="184" uniqueCount="170">
  <si>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</si>
  <si>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</si>
  <si>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</si>
  <si>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</si>
  <si>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</si>
  <si>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</si>
  <si>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</si>
  <si>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</si>
  <si>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</si>
  <si>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</si>
  <si>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</si>
  <si>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</si>
  <si>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</si>
  <si>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</si>
  <si>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</si>
  <si>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</si>
  <si>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</si>
  <si>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</si>
  <si>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</si>
  <si>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</si>
  <si>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</si>
  <si>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</si>
  <si>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</si>
  <si>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</si>
  <si>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</si>
  <si>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</si>
  <si>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</si>
  <si>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</si>
  <si>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</si>
  <si>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</si>
  <si>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</si>
  <si>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</si>
  <si>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</si>
  <si>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</si>
  <si>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</si>
  <si>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</si>
  <si>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</si>
  <si>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</si>
  <si>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</si>
  <si>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Превоз радника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</si>
  <si>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</si>
  <si>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</si>
  <si>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</si>
  <si>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</si>
  <si>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</si>
  <si>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</si>
  <si>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</si>
  <si>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</si>
  <si>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</si>
  <si>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</si>
  <si>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</si>
  <si>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</si>
  <si>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</si>
  <si>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</si>
  <si>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</si>
  <si>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</si>
  <si>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</si>
  <si>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</si>
  <si>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</si>
  <si>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</si>
  <si>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</si>
  <si>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</si>
  <si>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</si>
  <si>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</si>
  <si>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</si>
  <si>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</si>
  <si>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</si>
  <si>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</si>
  <si>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</si>
  <si>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</si>
  <si>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</si>
  <si>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</si>
  <si>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</si>
  <si>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</si>
  <si>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</si>
  <si>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</si>
  <si>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</si>
  <si>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</si>
  <si>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</si>
  <si>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Превоз радника 415100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</si>
  <si>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</si>
  <si>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</si>
  <si>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</si>
  <si>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</si>
  <si>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</si>
  <si>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</si>
  <si>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</si>
  <si>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</si>
  <si>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</si>
  <si>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</si>
  <si>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</si>
  <si>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</si>
  <si>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</si>
  <si>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</si>
  <si>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</si>
  <si>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</si>
  <si>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</si>
  <si>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</si>
  <si>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</si>
  <si>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</si>
  <si>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</si>
  <si>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</si>
  <si>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</si>
  <si>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</si>
  <si>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</si>
  <si>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</si>
  <si>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</si>
  <si>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</si>
  <si>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</si>
  <si>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</si>
  <si>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</si>
  <si>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</si>
  <si>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</si>
  <si>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</si>
  <si>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</si>
  <si>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</si>
  <si>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</si>
  <si>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</si>
  <si>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</si>
  <si>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</si>
  <si>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</si>
  <si>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</si>
  <si>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</si>
  <si>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</si>
  <si>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</si>
  <si>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</si>
  <si>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</si>
  <si>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</si>
  <si>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</si>
  <si>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</si>
  <si>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</si>
  <si>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</si>
  <si>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</si>
  <si>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</si>
  <si>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</si>
  <si>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</si>
  <si>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</si>
  <si>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</si>
  <si>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</si>
  <si>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</si>
  <si>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</si>
  <si>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</si>
  <si>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</si>
  <si>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</si>
  <si>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</si>
  <si>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</si>
  <si>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</si>
  <si>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</si>
  <si>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</si>
  <si>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</si>
  <si>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</si>
  <si>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</si>
  <si>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</si>
  <si>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</si>
  <si>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</si>
  <si>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</si>
  <si>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</si>
  <si>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</si>
  <si>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</si>
  <si>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</si>
  <si>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</si>
  <si>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</si>
  <si>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</si>
  <si>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</si>
  <si>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</si>
  <si>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</si>
  <si>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</si>
  <si>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</si>
  <si>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</si>
  <si>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ПРОЈЕКТОВАНИ БИЛАНС УСПЕХА ЗА 2018.ГОД - ДОПУНА БРОЈ 1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</si>
</sst>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4" t="s">
        <v>169</v>
      </c>
      <c r="C1" s="64"/>
      <c r="H1" s="2" t="s">
        <v>55</v>
      </c>
    </row>
    <row r="2" spans="1:8" ht="22.5" customHeight="1">
      <c r="A2" s="3" t="s">
        <v>28</v>
      </c>
      <c r="B2" s="4" t="s">
        <v>29</v>
      </c>
      <c r="C2" s="3" t="s">
        <v>54</v>
      </c>
      <c r="D2" s="3" t="s">
        <v>30</v>
      </c>
      <c r="E2" s="3" t="s">
        <v>31</v>
      </c>
      <c r="F2" s="3" t="s">
        <v>127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446214</v>
      </c>
      <c r="D4" s="57">
        <f>D5+D64</f>
        <v>300</v>
      </c>
      <c r="E4" s="57">
        <f>E5+E64</f>
        <v>352773</v>
      </c>
      <c r="F4" s="57">
        <f>F5+F64</f>
        <v>0</v>
      </c>
      <c r="G4" s="57">
        <f>G5+G64</f>
        <v>93041</v>
      </c>
      <c r="H4" s="57">
        <f>H5+H64</f>
        <v>100</v>
      </c>
    </row>
    <row r="5" spans="1:8" s="10" customFormat="1" ht="12.75">
      <c r="A5" s="8" t="s">
        <v>1</v>
      </c>
      <c r="B5" s="9" t="s">
        <v>35</v>
      </c>
      <c r="C5" s="58">
        <f>D5+E5+F5+G5+L20+H5</f>
        <v>437053</v>
      </c>
      <c r="D5" s="58">
        <f>D6+D12+D14+D18+D20+D22+D29+D39+D42+D45+D53+D57+D60</f>
        <v>300</v>
      </c>
      <c r="E5" s="58">
        <f>E6+E14+E18+E20+E22+E29+E32+E39+E42+E45+E53+E57+E60+E62</f>
        <v>352773</v>
      </c>
      <c r="F5" s="58">
        <f>F6+F14+F18+F20+F22+F29+F32+F39+F42+F45+F53+F57+F60+F62</f>
        <v>0</v>
      </c>
      <c r="G5" s="58">
        <f>G6+G14+G18+G20+G22+G29+G32+G39+G42+G45+G53+G57+G60+G62+G12</f>
        <v>83880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78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156</v>
      </c>
      <c r="B9" s="14" t="s">
        <v>157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158</v>
      </c>
      <c r="B10" s="14" t="s">
        <v>159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160</v>
      </c>
      <c r="B11" s="14" t="s">
        <v>161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115</v>
      </c>
      <c r="B12" s="52" t="s">
        <v>133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134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132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124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135</v>
      </c>
      <c r="B17" s="16" t="s">
        <v>88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39</v>
      </c>
      <c r="C18" s="33">
        <f t="shared" si="1"/>
        <v>8420</v>
      </c>
      <c r="D18" s="33">
        <f>D19</f>
        <v>0</v>
      </c>
      <c r="E18" s="33">
        <f>E19</f>
        <v>7670</v>
      </c>
      <c r="F18" s="33">
        <f>F19</f>
        <v>0</v>
      </c>
      <c r="G18" s="33">
        <f>G19</f>
        <v>750</v>
      </c>
      <c r="H18" s="33">
        <f>H19</f>
        <v>0</v>
      </c>
    </row>
    <row r="19" spans="1:8" s="10" customFormat="1" ht="12.75">
      <c r="A19" s="13" t="s">
        <v>10</v>
      </c>
      <c r="B19" s="14" t="s">
        <v>79</v>
      </c>
      <c r="C19" s="45">
        <f t="shared" si="1"/>
        <v>8420</v>
      </c>
      <c r="D19" s="32"/>
      <c r="E19" s="32">
        <v>7670</v>
      </c>
      <c r="F19" s="32"/>
      <c r="G19" s="32">
        <v>750</v>
      </c>
      <c r="H19" s="32"/>
    </row>
    <row r="20" spans="1:8" ht="12.75">
      <c r="A20" s="11">
        <v>5</v>
      </c>
      <c r="B20" s="12" t="s">
        <v>40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126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41</v>
      </c>
      <c r="C22" s="33">
        <f t="shared" si="1"/>
        <v>55935</v>
      </c>
      <c r="D22" s="33">
        <f>D23+D24+D25+D26+D27+D28</f>
        <v>0</v>
      </c>
      <c r="E22" s="33">
        <f>E23+E24+E25+E26+E27+E28</f>
        <v>42120</v>
      </c>
      <c r="F22" s="33">
        <f>F23+F24+F25+F26+F27+F28</f>
        <v>0</v>
      </c>
      <c r="G22" s="33">
        <f>G23+G24+G25+G26+G27+G28</f>
        <v>13815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81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57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136</v>
      </c>
      <c r="B25" s="16" t="s">
        <v>58</v>
      </c>
      <c r="C25" s="32">
        <f t="shared" si="2"/>
        <v>12228</v>
      </c>
      <c r="D25" s="31"/>
      <c r="E25" s="31">
        <v>6720</v>
      </c>
      <c r="F25" s="31"/>
      <c r="G25" s="31">
        <v>5508</v>
      </c>
      <c r="H25" s="43"/>
    </row>
    <row r="26" spans="1:8" s="10" customFormat="1" ht="12.75">
      <c r="A26" s="15" t="s">
        <v>137</v>
      </c>
      <c r="B26" s="16" t="s">
        <v>80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138</v>
      </c>
      <c r="B27" s="16" t="s">
        <v>66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139</v>
      </c>
      <c r="B28" s="16" t="s">
        <v>106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42</v>
      </c>
      <c r="C29" s="33">
        <f>D29+E29+G29+H29</f>
        <v>2974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2474</v>
      </c>
      <c r="H29" s="33">
        <f>H30+H31</f>
        <v>0</v>
      </c>
    </row>
    <row r="30" spans="1:8" s="10" customFormat="1" ht="12.75">
      <c r="A30" s="15" t="s">
        <v>14</v>
      </c>
      <c r="B30" s="16" t="s">
        <v>107</v>
      </c>
      <c r="C30" s="32">
        <f>D30+E30+G30+H30</f>
        <v>2874</v>
      </c>
      <c r="D30" s="31"/>
      <c r="E30" s="31">
        <v>500</v>
      </c>
      <c r="F30" s="31"/>
      <c r="G30" s="31">
        <v>2374</v>
      </c>
      <c r="H30" s="31"/>
    </row>
    <row r="31" spans="1:8" s="10" customFormat="1" ht="12.75">
      <c r="A31" s="15" t="s">
        <v>15</v>
      </c>
      <c r="B31" s="16" t="s">
        <v>82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43</v>
      </c>
      <c r="C32" s="33">
        <f>D32+E32+G32+H32</f>
        <v>28887</v>
      </c>
      <c r="D32" s="33">
        <f>D33+D34+D35+D36+D37+D38</f>
        <v>0</v>
      </c>
      <c r="E32" s="33">
        <f>E33+E34+E35+E36+E37+E38</f>
        <v>3059</v>
      </c>
      <c r="F32" s="33">
        <f>F33+F34+F35+F36+F37+F38</f>
        <v>0</v>
      </c>
      <c r="G32" s="33">
        <f>G33+G34+G35+G36+G37+G38</f>
        <v>25728</v>
      </c>
      <c r="H32" s="33">
        <f>H33+H34+H35+H36+H37+H38</f>
        <v>100</v>
      </c>
    </row>
    <row r="33" spans="1:8" ht="12.75">
      <c r="A33" s="15" t="s">
        <v>16</v>
      </c>
      <c r="B33" s="26" t="s">
        <v>72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140</v>
      </c>
      <c r="B34" s="16" t="s">
        <v>83</v>
      </c>
      <c r="C34" s="45">
        <f t="shared" si="3"/>
        <v>2197</v>
      </c>
      <c r="D34" s="31"/>
      <c r="E34" s="31">
        <v>1110</v>
      </c>
      <c r="F34" s="31"/>
      <c r="G34" s="31">
        <v>1087</v>
      </c>
      <c r="H34" s="31"/>
    </row>
    <row r="35" spans="1:8" s="10" customFormat="1" ht="12.75">
      <c r="A35" s="15" t="s">
        <v>125</v>
      </c>
      <c r="B35" s="16" t="s">
        <v>64</v>
      </c>
      <c r="C35" s="45">
        <f t="shared" si="3"/>
        <v>2304</v>
      </c>
      <c r="D35" s="31"/>
      <c r="E35" s="31">
        <v>288</v>
      </c>
      <c r="F35" s="31"/>
      <c r="G35" s="31">
        <v>1966</v>
      </c>
      <c r="H35" s="31">
        <v>50</v>
      </c>
    </row>
    <row r="36" spans="1:8" s="10" customFormat="1" ht="12.75">
      <c r="A36" s="15" t="s">
        <v>141</v>
      </c>
      <c r="B36" s="16" t="s">
        <v>65</v>
      </c>
      <c r="C36" s="45">
        <f t="shared" si="3"/>
        <v>19160</v>
      </c>
      <c r="D36" s="31"/>
      <c r="E36" s="31"/>
      <c r="F36" s="31"/>
      <c r="G36" s="54">
        <v>19160</v>
      </c>
      <c r="H36" s="31"/>
    </row>
    <row r="37" spans="1:8" s="10" customFormat="1" ht="12.75">
      <c r="A37" s="15" t="s">
        <v>142</v>
      </c>
      <c r="B37" s="16" t="s">
        <v>84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143</v>
      </c>
      <c r="B38" s="16" t="s">
        <v>62</v>
      </c>
      <c r="C38" s="45">
        <f t="shared" si="3"/>
        <v>1470</v>
      </c>
      <c r="D38" s="31"/>
      <c r="E38" s="31"/>
      <c r="F38" s="31"/>
      <c r="G38" s="31">
        <v>1470</v>
      </c>
      <c r="H38" s="43"/>
    </row>
    <row r="39" spans="1:8" ht="12.75">
      <c r="A39" s="11">
        <v>9</v>
      </c>
      <c r="B39" s="12" t="s">
        <v>44</v>
      </c>
      <c r="C39" s="33">
        <f>D39+E39+G39+H39</f>
        <v>3126</v>
      </c>
      <c r="D39" s="33">
        <f>D41+D40</f>
        <v>0</v>
      </c>
      <c r="E39" s="33">
        <f>E41+E40</f>
        <v>2173</v>
      </c>
      <c r="F39" s="33">
        <f>F41+F40</f>
        <v>0</v>
      </c>
      <c r="G39" s="33">
        <f>G41+G40</f>
        <v>953</v>
      </c>
      <c r="H39" s="33">
        <f>H41+H40</f>
        <v>0</v>
      </c>
    </row>
    <row r="40" spans="1:8" s="10" customFormat="1" ht="12.75">
      <c r="A40" s="15" t="s">
        <v>17</v>
      </c>
      <c r="B40" s="16" t="s">
        <v>67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59</v>
      </c>
      <c r="C41" s="45">
        <f>D41+E41+G41+H41</f>
        <v>1826</v>
      </c>
      <c r="D41" s="31"/>
      <c r="E41" s="31">
        <v>1133</v>
      </c>
      <c r="F41" s="31"/>
      <c r="G41" s="31">
        <v>693</v>
      </c>
      <c r="H41" s="31"/>
    </row>
    <row r="42" spans="1:8" ht="12.75">
      <c r="A42" s="11">
        <v>10</v>
      </c>
      <c r="B42" s="12" t="s">
        <v>45</v>
      </c>
      <c r="C42" s="33">
        <f>SUM(D42,E42,G42,H42)</f>
        <v>25266</v>
      </c>
      <c r="D42" s="33">
        <f>SUM(D43:D44)</f>
        <v>0</v>
      </c>
      <c r="E42" s="33">
        <f>SUM(E43:E44)</f>
        <v>20622</v>
      </c>
      <c r="F42" s="33">
        <f>SUM(F43:F44)</f>
        <v>0</v>
      </c>
      <c r="G42" s="33">
        <f>SUM(G43:G44)</f>
        <v>4644</v>
      </c>
      <c r="H42" s="33">
        <f>SUM(H43:H44)</f>
        <v>0</v>
      </c>
    </row>
    <row r="43" spans="1:8" s="10" customFormat="1" ht="25.5">
      <c r="A43" s="15" t="s">
        <v>19</v>
      </c>
      <c r="B43" s="16" t="s">
        <v>68</v>
      </c>
      <c r="C43" s="31">
        <f>D43+E43+G43+H43</f>
        <v>21066</v>
      </c>
      <c r="D43" s="31"/>
      <c r="E43" s="31">
        <v>17464</v>
      </c>
      <c r="F43" s="31"/>
      <c r="G43" s="54">
        <v>3602</v>
      </c>
      <c r="H43" s="31"/>
    </row>
    <row r="44" spans="1:8" s="10" customFormat="1" ht="12.75">
      <c r="A44" s="15" t="s">
        <v>20</v>
      </c>
      <c r="B44" s="16" t="s">
        <v>56</v>
      </c>
      <c r="C44" s="31">
        <f>D44+E44+G44+H44</f>
        <v>4200</v>
      </c>
      <c r="D44" s="31"/>
      <c r="E44" s="31">
        <v>3158</v>
      </c>
      <c r="F44" s="31"/>
      <c r="G44" s="31">
        <v>1042</v>
      </c>
      <c r="H44" s="43"/>
    </row>
    <row r="45" spans="1:8" ht="12.75">
      <c r="A45" s="11">
        <v>11</v>
      </c>
      <c r="B45" s="12" t="s">
        <v>46</v>
      </c>
      <c r="C45" s="33">
        <f>D45+E45+G45+H45</f>
        <v>92481</v>
      </c>
      <c r="D45" s="33">
        <f>D46+D47+D48+D50+D51+D52</f>
        <v>0</v>
      </c>
      <c r="E45" s="33">
        <f>E46+E47+E48+E49+E50+E51+E52</f>
        <v>81007</v>
      </c>
      <c r="F45" s="33">
        <f>F46+F47+F48+F50+F51+F52</f>
        <v>0</v>
      </c>
      <c r="G45" s="33">
        <f>G46+G47+G48+G50+G51+G52</f>
        <v>11474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61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108</v>
      </c>
      <c r="B47" s="16" t="s">
        <v>69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109</v>
      </c>
      <c r="B48" s="16" t="s">
        <v>60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144</v>
      </c>
      <c r="B49" s="16" t="s">
        <v>154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145</v>
      </c>
      <c r="B50" s="16" t="s">
        <v>63</v>
      </c>
      <c r="C50" s="45">
        <f t="shared" si="4"/>
        <v>37407</v>
      </c>
      <c r="D50" s="31"/>
      <c r="E50" s="32">
        <v>37307</v>
      </c>
      <c r="F50" s="32"/>
      <c r="G50" s="32">
        <v>100</v>
      </c>
      <c r="H50" s="43"/>
    </row>
    <row r="51" spans="1:8" s="10" customFormat="1" ht="25.5">
      <c r="A51" s="34" t="s">
        <v>146</v>
      </c>
      <c r="B51" s="16" t="s">
        <v>71</v>
      </c>
      <c r="C51" s="45">
        <f t="shared" si="4"/>
        <v>38222</v>
      </c>
      <c r="D51" s="31"/>
      <c r="E51" s="31">
        <v>30578</v>
      </c>
      <c r="F51" s="31"/>
      <c r="G51" s="31">
        <v>7644</v>
      </c>
      <c r="H51" s="31"/>
    </row>
    <row r="52" spans="1:8" s="10" customFormat="1" ht="12.75">
      <c r="A52" s="34" t="s">
        <v>147</v>
      </c>
      <c r="B52" s="16" t="s">
        <v>155</v>
      </c>
      <c r="C52" s="45">
        <f t="shared" si="4"/>
        <v>10014</v>
      </c>
      <c r="D52" s="31"/>
      <c r="E52" s="31">
        <v>7603</v>
      </c>
      <c r="F52" s="31"/>
      <c r="G52" s="54">
        <v>2411</v>
      </c>
      <c r="H52" s="31"/>
    </row>
    <row r="53" spans="1:8" ht="12.75">
      <c r="A53" s="11" t="s">
        <v>148</v>
      </c>
      <c r="B53" s="12" t="s">
        <v>110</v>
      </c>
      <c r="C53" s="33">
        <f>D53+E53+G53+H53</f>
        <v>1250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1202</v>
      </c>
      <c r="H53" s="33">
        <f>H54+H55+H56</f>
        <v>0</v>
      </c>
    </row>
    <row r="54" spans="1:8" ht="12.75">
      <c r="A54" s="13" t="s">
        <v>74</v>
      </c>
      <c r="B54" s="14" t="s">
        <v>111</v>
      </c>
      <c r="C54" s="32">
        <f>D54+E54+G54+H54</f>
        <v>1120</v>
      </c>
      <c r="D54" s="45"/>
      <c r="E54" s="45">
        <v>48</v>
      </c>
      <c r="F54" s="45"/>
      <c r="G54" s="32">
        <v>1072</v>
      </c>
      <c r="H54" s="45"/>
    </row>
    <row r="55" spans="1:8" ht="12.75">
      <c r="A55" s="13" t="s">
        <v>75</v>
      </c>
      <c r="B55" s="14" t="s">
        <v>112</v>
      </c>
      <c r="C55" s="32">
        <f>D55+E55+G55+H55</f>
        <v>130</v>
      </c>
      <c r="D55" s="45"/>
      <c r="E55" s="45"/>
      <c r="F55" s="45"/>
      <c r="G55" s="32">
        <v>130</v>
      </c>
      <c r="H55" s="45"/>
    </row>
    <row r="56" spans="1:8" s="10" customFormat="1" ht="12.75">
      <c r="A56" s="15" t="s">
        <v>149</v>
      </c>
      <c r="B56" s="16" t="s">
        <v>113</v>
      </c>
      <c r="C56" s="32">
        <f>D56+E56+G56+H56</f>
        <v>0</v>
      </c>
      <c r="D56" s="32"/>
      <c r="E56" s="32"/>
      <c r="F56" s="32"/>
      <c r="G56" s="32">
        <v>0</v>
      </c>
      <c r="H56" s="31"/>
    </row>
    <row r="57" spans="1:8" ht="12.75">
      <c r="A57" s="27">
        <v>13</v>
      </c>
      <c r="B57" s="28" t="s">
        <v>73</v>
      </c>
      <c r="C57" s="47">
        <f>SUM(D57:H57)</f>
        <v>49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49</v>
      </c>
      <c r="H57" s="47">
        <f>SUM(H58:H59)</f>
        <v>0</v>
      </c>
    </row>
    <row r="58" spans="1:8" ht="12.75">
      <c r="A58" s="29" t="s">
        <v>150</v>
      </c>
      <c r="B58" s="16" t="s">
        <v>85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151</v>
      </c>
      <c r="B59" s="16" t="s">
        <v>86</v>
      </c>
      <c r="C59" s="31">
        <f>D59+E59+G59+D61</f>
        <v>44</v>
      </c>
      <c r="D59" s="31"/>
      <c r="E59" s="31"/>
      <c r="F59" s="31"/>
      <c r="G59" s="31">
        <v>44</v>
      </c>
      <c r="H59" s="31"/>
    </row>
    <row r="60" spans="1:8" ht="12.75">
      <c r="A60" s="36">
        <v>14</v>
      </c>
      <c r="B60" s="37" t="s">
        <v>90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152</v>
      </c>
      <c r="B61" s="16" t="s">
        <v>89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76</v>
      </c>
      <c r="C62" s="47">
        <f>D62+E62+G62+H62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f>H63</f>
        <v>0</v>
      </c>
    </row>
    <row r="63" spans="1:8" ht="12.75">
      <c r="A63" s="35" t="s">
        <v>153</v>
      </c>
      <c r="B63" s="14" t="s">
        <v>77</v>
      </c>
      <c r="C63" s="32">
        <f>D63+E63+G63+H63</f>
        <v>100</v>
      </c>
      <c r="D63" s="32"/>
      <c r="E63" s="32"/>
      <c r="F63" s="32"/>
      <c r="G63" s="32">
        <v>100</v>
      </c>
      <c r="H63" s="32"/>
    </row>
    <row r="64" spans="1:8" ht="12.75">
      <c r="A64" s="8" t="s">
        <v>22</v>
      </c>
      <c r="B64" s="9" t="s">
        <v>47</v>
      </c>
      <c r="C64" s="56">
        <f>SUM(D64,E64,G64,H64)</f>
        <v>9161</v>
      </c>
      <c r="D64" s="56">
        <f>D65+D68+D74</f>
        <v>0</v>
      </c>
      <c r="E64" s="56">
        <f>E65+E68+E74</f>
        <v>0</v>
      </c>
      <c r="F64" s="56"/>
      <c r="G64" s="56">
        <f>G65+G68+G74</f>
        <v>9161</v>
      </c>
      <c r="H64" s="56">
        <f>H65+H68+H74</f>
        <v>0</v>
      </c>
    </row>
    <row r="65" spans="1:8" s="10" customFormat="1" ht="12.75">
      <c r="A65" s="27">
        <v>1</v>
      </c>
      <c r="B65" s="40" t="s">
        <v>122</v>
      </c>
      <c r="C65" s="47">
        <f aca="true" t="shared" si="5" ref="C65:C74">D65+E65+G65+H65</f>
        <v>3889</v>
      </c>
      <c r="D65" s="47">
        <f>D66</f>
        <v>0</v>
      </c>
      <c r="E65" s="47">
        <f>E66</f>
        <v>0</v>
      </c>
      <c r="F65" s="47"/>
      <c r="G65" s="47">
        <f>G66+G67</f>
        <v>3889</v>
      </c>
      <c r="H65" s="47">
        <f>H66</f>
        <v>0</v>
      </c>
    </row>
    <row r="66" spans="1:8" s="10" customFormat="1" ht="12.75">
      <c r="A66" s="34" t="s">
        <v>2</v>
      </c>
      <c r="B66" s="16" t="s">
        <v>121</v>
      </c>
      <c r="C66" s="32">
        <f t="shared" si="5"/>
        <v>3889</v>
      </c>
      <c r="D66" s="31"/>
      <c r="E66" s="31"/>
      <c r="F66" s="31"/>
      <c r="G66" s="31">
        <v>3889</v>
      </c>
      <c r="H66" s="31"/>
    </row>
    <row r="67" spans="1:8" s="10" customFormat="1" ht="12.75">
      <c r="A67" s="34" t="s">
        <v>3</v>
      </c>
      <c r="B67" s="16" t="s">
        <v>130</v>
      </c>
      <c r="C67" s="32">
        <f t="shared" si="5"/>
        <v>0</v>
      </c>
      <c r="D67" s="31"/>
      <c r="E67" s="31"/>
      <c r="F67" s="31"/>
      <c r="G67" s="31">
        <v>0</v>
      </c>
      <c r="H67" s="31"/>
    </row>
    <row r="68" spans="1:8" s="10" customFormat="1" ht="12.75">
      <c r="A68" s="27" t="s">
        <v>115</v>
      </c>
      <c r="B68" s="40" t="s">
        <v>117</v>
      </c>
      <c r="C68" s="33">
        <f t="shared" si="5"/>
        <v>4192</v>
      </c>
      <c r="D68" s="33">
        <f>D69+D70+D71+D73</f>
        <v>0</v>
      </c>
      <c r="E68" s="33">
        <f>E69+E70+E71+E73</f>
        <v>0</v>
      </c>
      <c r="F68" s="33"/>
      <c r="G68" s="33">
        <f>G69+G70+G71+G72+G73</f>
        <v>4192</v>
      </c>
      <c r="H68" s="33">
        <f>H69+H70+H71+H73</f>
        <v>0</v>
      </c>
    </row>
    <row r="69" spans="1:8" s="10" customFormat="1" ht="12.75">
      <c r="A69" s="15" t="s">
        <v>4</v>
      </c>
      <c r="B69" s="16" t="s">
        <v>120</v>
      </c>
      <c r="C69" s="32">
        <f t="shared" si="5"/>
        <v>0</v>
      </c>
      <c r="D69" s="31"/>
      <c r="E69" s="31"/>
      <c r="F69" s="31"/>
      <c r="G69" s="31">
        <v>0</v>
      </c>
      <c r="H69" s="31"/>
    </row>
    <row r="70" spans="1:8" s="10" customFormat="1" ht="12.75">
      <c r="A70" s="15" t="s">
        <v>5</v>
      </c>
      <c r="B70" s="16" t="s">
        <v>118</v>
      </c>
      <c r="C70" s="32">
        <f t="shared" si="5"/>
        <v>477</v>
      </c>
      <c r="D70" s="31"/>
      <c r="E70" s="31"/>
      <c r="F70" s="31"/>
      <c r="G70" s="31">
        <v>477</v>
      </c>
      <c r="H70" s="31"/>
    </row>
    <row r="71" spans="1:8" s="10" customFormat="1" ht="12.75">
      <c r="A71" s="15" t="s">
        <v>6</v>
      </c>
      <c r="B71" s="16" t="s">
        <v>119</v>
      </c>
      <c r="C71" s="32">
        <f t="shared" si="5"/>
        <v>3715</v>
      </c>
      <c r="D71" s="31"/>
      <c r="E71" s="31"/>
      <c r="F71" s="31"/>
      <c r="G71" s="31">
        <v>3715</v>
      </c>
      <c r="H71" s="31"/>
    </row>
    <row r="72" spans="1:8" s="10" customFormat="1" ht="25.5">
      <c r="A72" s="34" t="s">
        <v>7</v>
      </c>
      <c r="B72" s="16" t="s">
        <v>163</v>
      </c>
      <c r="C72" s="32">
        <f t="shared" si="5"/>
        <v>0</v>
      </c>
      <c r="D72" s="31"/>
      <c r="E72" s="31"/>
      <c r="F72" s="31"/>
      <c r="G72" s="31">
        <v>0</v>
      </c>
      <c r="H72" s="31"/>
    </row>
    <row r="73" spans="1:8" s="10" customFormat="1" ht="12.75">
      <c r="A73" s="13" t="s">
        <v>162</v>
      </c>
      <c r="B73" s="14" t="s">
        <v>123</v>
      </c>
      <c r="C73" s="32">
        <f t="shared" si="5"/>
        <v>0</v>
      </c>
      <c r="D73" s="32"/>
      <c r="E73" s="32"/>
      <c r="F73" s="32"/>
      <c r="G73" s="32">
        <v>0</v>
      </c>
      <c r="H73" s="32"/>
    </row>
    <row r="74" spans="1:8" s="10" customFormat="1" ht="12.75">
      <c r="A74" s="27" t="s">
        <v>116</v>
      </c>
      <c r="B74" s="12" t="s">
        <v>114</v>
      </c>
      <c r="C74" s="33">
        <f t="shared" si="5"/>
        <v>1080</v>
      </c>
      <c r="D74" s="33">
        <f>D75</f>
        <v>0</v>
      </c>
      <c r="E74" s="33">
        <f>E75</f>
        <v>0</v>
      </c>
      <c r="F74" s="33"/>
      <c r="G74" s="33">
        <f>G75</f>
        <v>1080</v>
      </c>
      <c r="H74" s="33">
        <f>H75</f>
        <v>0</v>
      </c>
    </row>
    <row r="75" spans="1:8" s="10" customFormat="1" ht="12.75">
      <c r="A75" s="15" t="s">
        <v>8</v>
      </c>
      <c r="B75" s="16" t="s">
        <v>87</v>
      </c>
      <c r="C75" s="31">
        <f>SUM(D75:G75)</f>
        <v>1080</v>
      </c>
      <c r="D75" s="31"/>
      <c r="E75" s="31"/>
      <c r="F75" s="31"/>
      <c r="G75" s="31">
        <v>1080</v>
      </c>
      <c r="H75" s="31"/>
    </row>
    <row r="76" spans="1:8" ht="12.75">
      <c r="A76" s="3" t="s">
        <v>23</v>
      </c>
      <c r="B76" s="4" t="s">
        <v>48</v>
      </c>
      <c r="C76" s="46">
        <f>D76+E76+G76+H76+F76</f>
        <v>446214</v>
      </c>
      <c r="D76" s="46">
        <f>D77+D95+D99</f>
        <v>300</v>
      </c>
      <c r="E76" s="46">
        <f>E77+E95+E99</f>
        <v>352773</v>
      </c>
      <c r="F76" s="46">
        <f>F77+F95</f>
        <v>0</v>
      </c>
      <c r="G76" s="46">
        <f>G77+G95+G99</f>
        <v>93041</v>
      </c>
      <c r="H76" s="46">
        <f>H77+H95+H99</f>
        <v>100</v>
      </c>
    </row>
    <row r="77" spans="1:8" ht="12.75">
      <c r="A77" s="17" t="s">
        <v>24</v>
      </c>
      <c r="B77" s="18" t="s">
        <v>49</v>
      </c>
      <c r="C77" s="53">
        <f>D77+E77+G77+H77+F77</f>
        <v>417932</v>
      </c>
      <c r="D77" s="53">
        <f>D78+D82+D84+D87+D89+D91</f>
        <v>300</v>
      </c>
      <c r="E77" s="53">
        <f>E78+E82+E84+E87+E89+E91</f>
        <v>340760</v>
      </c>
      <c r="F77" s="53">
        <f>F78+F82+F87+F84+F89+F91+F93</f>
        <v>0</v>
      </c>
      <c r="G77" s="53">
        <f>G78+G82+G84+G87+G89+G91</f>
        <v>76772</v>
      </c>
      <c r="H77" s="53">
        <f>H78+H82+H84+H87+H89+H91</f>
        <v>100</v>
      </c>
    </row>
    <row r="78" spans="1:8" ht="12.75">
      <c r="A78" s="11">
        <v>1</v>
      </c>
      <c r="B78" s="12" t="s">
        <v>70</v>
      </c>
      <c r="C78" s="33">
        <f>SUM(D78:G78)</f>
        <v>340016</v>
      </c>
      <c r="D78" s="33"/>
      <c r="E78" s="33">
        <f>SUM(E79:E81)</f>
        <v>340016</v>
      </c>
      <c r="F78" s="33"/>
      <c r="G78" s="33">
        <f>SUM(G79:G81)</f>
        <v>0</v>
      </c>
      <c r="H78" s="33"/>
    </row>
    <row r="79" spans="1:8" s="10" customFormat="1" ht="12.75">
      <c r="A79" s="15" t="s">
        <v>2</v>
      </c>
      <c r="B79" s="16" t="s">
        <v>166</v>
      </c>
      <c r="C79" s="31">
        <f aca="true" t="shared" si="6" ref="C79:C90">D79+E79+G79+H79</f>
        <v>196491</v>
      </c>
      <c r="D79" s="31"/>
      <c r="E79" s="31">
        <v>196491</v>
      </c>
      <c r="F79" s="43"/>
      <c r="G79" s="43"/>
      <c r="H79" s="43"/>
    </row>
    <row r="80" spans="1:8" s="10" customFormat="1" ht="25.5">
      <c r="A80" s="15" t="s">
        <v>3</v>
      </c>
      <c r="B80" s="16" t="s">
        <v>167</v>
      </c>
      <c r="C80" s="31">
        <f t="shared" si="6"/>
        <v>110845</v>
      </c>
      <c r="D80" s="31"/>
      <c r="E80" s="31">
        <v>110845</v>
      </c>
      <c r="F80" s="43"/>
      <c r="G80" s="43"/>
      <c r="H80" s="43"/>
    </row>
    <row r="81" spans="1:8" s="10" customFormat="1" ht="25.5">
      <c r="A81" s="15" t="s">
        <v>25</v>
      </c>
      <c r="B81" s="16" t="s">
        <v>168</v>
      </c>
      <c r="C81" s="31">
        <f>D81+E81+G81+H81</f>
        <v>32680</v>
      </c>
      <c r="D81" s="31"/>
      <c r="E81" s="31">
        <v>32680</v>
      </c>
      <c r="F81" s="43"/>
      <c r="G81" s="43"/>
      <c r="H81" s="43"/>
    </row>
    <row r="82" spans="1:8" s="10" customFormat="1" ht="12.75">
      <c r="A82" s="11">
        <v>2</v>
      </c>
      <c r="B82" s="12" t="s">
        <v>93</v>
      </c>
      <c r="C82" s="33">
        <f t="shared" si="6"/>
        <v>44</v>
      </c>
      <c r="D82" s="33">
        <f>D83</f>
        <v>0</v>
      </c>
      <c r="E82" s="33">
        <f>E83</f>
        <v>44</v>
      </c>
      <c r="F82" s="33"/>
      <c r="G82" s="33">
        <f>G83</f>
        <v>0</v>
      </c>
      <c r="H82" s="33">
        <f>H83</f>
        <v>0</v>
      </c>
    </row>
    <row r="83" spans="1:8" s="10" customFormat="1" ht="25.5">
      <c r="A83" s="15" t="s">
        <v>4</v>
      </c>
      <c r="B83" s="16" t="s">
        <v>95</v>
      </c>
      <c r="C83" s="32">
        <f t="shared" si="6"/>
        <v>44</v>
      </c>
      <c r="D83" s="31"/>
      <c r="E83" s="31">
        <v>44</v>
      </c>
      <c r="F83" s="31"/>
      <c r="G83" s="31"/>
      <c r="H83" s="31"/>
    </row>
    <row r="84" spans="1:8" ht="12.75">
      <c r="A84" s="11">
        <v>3</v>
      </c>
      <c r="B84" s="12" t="s">
        <v>131</v>
      </c>
      <c r="C84" s="33">
        <f t="shared" si="6"/>
        <v>76772</v>
      </c>
      <c r="D84" s="33">
        <f>D85+D86</f>
        <v>0</v>
      </c>
      <c r="E84" s="33">
        <f>E85+E86</f>
        <v>0</v>
      </c>
      <c r="F84" s="33"/>
      <c r="G84" s="33">
        <f>G85+G86</f>
        <v>76772</v>
      </c>
      <c r="H84" s="33">
        <f>H85+H86</f>
        <v>0</v>
      </c>
    </row>
    <row r="85" spans="1:8" ht="25.5">
      <c r="A85" s="13" t="s">
        <v>8</v>
      </c>
      <c r="B85" s="14" t="s">
        <v>92</v>
      </c>
      <c r="C85" s="32">
        <f t="shared" si="6"/>
        <v>1710</v>
      </c>
      <c r="D85" s="45"/>
      <c r="E85" s="45"/>
      <c r="F85" s="45"/>
      <c r="G85" s="32">
        <v>1710</v>
      </c>
      <c r="H85" s="32"/>
    </row>
    <row r="86" spans="1:8" s="10" customFormat="1" ht="25.5">
      <c r="A86" s="15" t="s">
        <v>9</v>
      </c>
      <c r="B86" s="16" t="s">
        <v>91</v>
      </c>
      <c r="C86" s="32">
        <f t="shared" si="6"/>
        <v>75062</v>
      </c>
      <c r="D86" s="31"/>
      <c r="E86" s="31"/>
      <c r="F86" s="31"/>
      <c r="G86" s="31">
        <v>75062</v>
      </c>
      <c r="H86" s="31"/>
    </row>
    <row r="87" spans="1:8" s="10" customFormat="1" ht="12.75">
      <c r="A87" s="11" t="s">
        <v>94</v>
      </c>
      <c r="B87" s="12" t="s">
        <v>96</v>
      </c>
      <c r="C87" s="33">
        <f t="shared" si="6"/>
        <v>100</v>
      </c>
      <c r="D87" s="33">
        <f>D88</f>
        <v>0</v>
      </c>
      <c r="E87" s="33">
        <f>E88</f>
        <v>0</v>
      </c>
      <c r="F87" s="33"/>
      <c r="G87" s="33">
        <f>G88</f>
        <v>0</v>
      </c>
      <c r="H87" s="33">
        <f>H88</f>
        <v>100</v>
      </c>
    </row>
    <row r="88" spans="1:8" s="10" customFormat="1" ht="25.5">
      <c r="A88" s="15" t="s">
        <v>10</v>
      </c>
      <c r="B88" s="16" t="s">
        <v>97</v>
      </c>
      <c r="C88" s="45">
        <f t="shared" si="6"/>
        <v>100</v>
      </c>
      <c r="D88" s="31"/>
      <c r="E88" s="31"/>
      <c r="F88" s="31"/>
      <c r="G88" s="31"/>
      <c r="H88" s="31">
        <v>100</v>
      </c>
    </row>
    <row r="89" spans="1:8" s="10" customFormat="1" ht="12.75">
      <c r="A89" s="3" t="s">
        <v>98</v>
      </c>
      <c r="B89" s="4" t="s">
        <v>99</v>
      </c>
      <c r="C89" s="46">
        <f t="shared" si="6"/>
        <v>0</v>
      </c>
      <c r="D89" s="46">
        <f>D90</f>
        <v>0</v>
      </c>
      <c r="E89" s="46">
        <f>E90</f>
        <v>0</v>
      </c>
      <c r="F89" s="46"/>
      <c r="G89" s="46">
        <f>G90</f>
        <v>0</v>
      </c>
      <c r="H89" s="46">
        <f>H90</f>
        <v>0</v>
      </c>
    </row>
    <row r="90" spans="1:8" s="10" customFormat="1" ht="12.75">
      <c r="A90" s="15" t="s">
        <v>11</v>
      </c>
      <c r="B90" s="16" t="s">
        <v>100</v>
      </c>
      <c r="C90" s="45">
        <f t="shared" si="6"/>
        <v>0</v>
      </c>
      <c r="D90" s="31"/>
      <c r="E90" s="31">
        <v>0</v>
      </c>
      <c r="F90" s="31"/>
      <c r="G90" s="31">
        <v>0</v>
      </c>
      <c r="H90" s="31"/>
    </row>
    <row r="91" spans="1:8" ht="12.75">
      <c r="A91" s="11">
        <v>6</v>
      </c>
      <c r="B91" s="12" t="s">
        <v>101</v>
      </c>
      <c r="C91" s="33">
        <f>SUM(D91,E91,G91,H91)</f>
        <v>1000</v>
      </c>
      <c r="D91" s="33">
        <f>SUM(D92:D94)</f>
        <v>300</v>
      </c>
      <c r="E91" s="33">
        <f>SUM(E92:E94)</f>
        <v>700</v>
      </c>
      <c r="F91" s="33"/>
      <c r="G91" s="33">
        <f>SUM(G92:G94)</f>
        <v>0</v>
      </c>
      <c r="H91" s="33">
        <f>SUM(H92:H94)</f>
        <v>0</v>
      </c>
    </row>
    <row r="92" spans="1:8" s="10" customFormat="1" ht="25.5">
      <c r="A92" s="15" t="s">
        <v>12</v>
      </c>
      <c r="B92" s="16" t="s">
        <v>102</v>
      </c>
      <c r="C92" s="31">
        <f aca="true" t="shared" si="7" ref="C92:C98">D92+E92+G92+H92</f>
        <v>1000</v>
      </c>
      <c r="D92" s="31">
        <v>300</v>
      </c>
      <c r="E92" s="31">
        <v>700</v>
      </c>
      <c r="F92" s="31"/>
      <c r="G92" s="31"/>
      <c r="H92" s="31"/>
    </row>
    <row r="93" spans="1:8" s="10" customFormat="1" ht="12.75">
      <c r="A93" s="41">
        <v>7</v>
      </c>
      <c r="B93" s="42" t="s">
        <v>128</v>
      </c>
      <c r="C93" s="47">
        <f>D93+E93+F93+G93+H93</f>
        <v>0</v>
      </c>
      <c r="D93" s="47"/>
      <c r="E93" s="47"/>
      <c r="F93" s="47">
        <f>F94</f>
        <v>0</v>
      </c>
      <c r="G93" s="47"/>
      <c r="H93" s="47"/>
    </row>
    <row r="94" spans="1:8" s="10" customFormat="1" ht="12.75">
      <c r="A94" s="15" t="s">
        <v>14</v>
      </c>
      <c r="B94" s="16" t="s">
        <v>129</v>
      </c>
      <c r="C94" s="48">
        <f>D94+E94+F94+G94+H94</f>
        <v>0</v>
      </c>
      <c r="D94" s="31"/>
      <c r="E94" s="31"/>
      <c r="F94" s="31">
        <v>0</v>
      </c>
      <c r="G94" s="31"/>
      <c r="H94" s="31"/>
    </row>
    <row r="95" spans="1:18" s="38" customFormat="1" ht="12.75">
      <c r="A95" s="3" t="s">
        <v>26</v>
      </c>
      <c r="B95" s="4" t="s">
        <v>50</v>
      </c>
      <c r="C95" s="46">
        <f t="shared" si="7"/>
        <v>5185</v>
      </c>
      <c r="D95" s="46">
        <f>D96+D97+D98</f>
        <v>0</v>
      </c>
      <c r="E95" s="46">
        <f>E96+E97+E98</f>
        <v>0</v>
      </c>
      <c r="F95" s="46"/>
      <c r="G95" s="46">
        <f>G96+G97+G98</f>
        <v>5185</v>
      </c>
      <c r="H95" s="46">
        <f>H96+H97+H98</f>
        <v>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8" ht="12.75">
      <c r="A96" s="19">
        <v>1</v>
      </c>
      <c r="B96" s="20" t="s">
        <v>103</v>
      </c>
      <c r="C96" s="45">
        <f t="shared" si="7"/>
        <v>10</v>
      </c>
      <c r="D96" s="50"/>
      <c r="E96" s="50"/>
      <c r="F96" s="50"/>
      <c r="G96" s="49">
        <v>10</v>
      </c>
      <c r="H96" s="50"/>
    </row>
    <row r="97" spans="1:8" s="10" customFormat="1" ht="25.5">
      <c r="A97" s="15">
        <v>2</v>
      </c>
      <c r="B97" s="16" t="s">
        <v>104</v>
      </c>
      <c r="C97" s="45">
        <f t="shared" si="7"/>
        <v>75</v>
      </c>
      <c r="D97" s="31"/>
      <c r="E97" s="31"/>
      <c r="F97" s="31"/>
      <c r="G97" s="31">
        <v>75</v>
      </c>
      <c r="H97" s="31"/>
    </row>
    <row r="98" spans="1:8" s="10" customFormat="1" ht="12.75">
      <c r="A98" s="15">
        <v>3</v>
      </c>
      <c r="B98" s="16" t="s">
        <v>105</v>
      </c>
      <c r="C98" s="45">
        <f t="shared" si="7"/>
        <v>5100</v>
      </c>
      <c r="D98" s="31"/>
      <c r="E98" s="31"/>
      <c r="F98" s="31"/>
      <c r="G98" s="31">
        <v>5100</v>
      </c>
      <c r="H98" s="31"/>
    </row>
    <row r="99" spans="1:8" ht="12.75">
      <c r="A99" s="17" t="s">
        <v>27</v>
      </c>
      <c r="B99" s="18" t="s">
        <v>165</v>
      </c>
      <c r="C99" s="53">
        <f>D99+E99+G99+H99</f>
        <v>23097</v>
      </c>
      <c r="D99" s="53">
        <f>D100</f>
        <v>0</v>
      </c>
      <c r="E99" s="53">
        <f>E100</f>
        <v>12013</v>
      </c>
      <c r="F99" s="53"/>
      <c r="G99" s="53">
        <f>G100</f>
        <v>11084</v>
      </c>
      <c r="H99" s="53">
        <f>H100</f>
        <v>0</v>
      </c>
    </row>
    <row r="100" spans="1:8" ht="12.75">
      <c r="A100" s="17">
        <v>1</v>
      </c>
      <c r="B100" s="16" t="s">
        <v>164</v>
      </c>
      <c r="C100" s="45">
        <f>D100+E100+G100+H100</f>
        <v>23097</v>
      </c>
      <c r="D100" s="45"/>
      <c r="E100" s="45">
        <v>12013</v>
      </c>
      <c r="F100" s="45"/>
      <c r="G100" s="45">
        <v>11084</v>
      </c>
      <c r="H100" s="45"/>
    </row>
    <row r="101" spans="1:8" ht="12.75">
      <c r="A101" s="61" t="s">
        <v>51</v>
      </c>
      <c r="B101" s="61"/>
      <c r="C101" s="46">
        <f aca="true" t="shared" si="8" ref="C101:H101">C76</f>
        <v>446214</v>
      </c>
      <c r="D101" s="46">
        <f t="shared" si="8"/>
        <v>300</v>
      </c>
      <c r="E101" s="46">
        <f t="shared" si="8"/>
        <v>352773</v>
      </c>
      <c r="F101" s="46">
        <f t="shared" si="8"/>
        <v>0</v>
      </c>
      <c r="G101" s="46">
        <f t="shared" si="8"/>
        <v>93041</v>
      </c>
      <c r="H101" s="46">
        <f t="shared" si="8"/>
        <v>100</v>
      </c>
    </row>
    <row r="102" spans="1:8" ht="12.75">
      <c r="A102" s="62" t="s">
        <v>52</v>
      </c>
      <c r="B102" s="62"/>
      <c r="C102" s="59">
        <f aca="true" t="shared" si="9" ref="C102:H102">C4</f>
        <v>446214</v>
      </c>
      <c r="D102" s="59">
        <f t="shared" si="9"/>
        <v>300</v>
      </c>
      <c r="E102" s="59">
        <f t="shared" si="9"/>
        <v>352773</v>
      </c>
      <c r="F102" s="59">
        <f t="shared" si="9"/>
        <v>0</v>
      </c>
      <c r="G102" s="59">
        <f t="shared" si="9"/>
        <v>93041</v>
      </c>
      <c r="H102" s="59">
        <f t="shared" si="9"/>
        <v>100</v>
      </c>
    </row>
    <row r="103" spans="1:8" ht="12.75">
      <c r="A103" s="63" t="s">
        <v>53</v>
      </c>
      <c r="B103" s="63"/>
      <c r="C103" s="60">
        <f aca="true" t="shared" si="10" ref="C103:H103">C101-C102</f>
        <v>0</v>
      </c>
      <c r="D103" s="60">
        <f t="shared" si="10"/>
        <v>0</v>
      </c>
      <c r="E103" s="60">
        <f t="shared" si="10"/>
        <v>0</v>
      </c>
      <c r="F103" s="60">
        <f t="shared" si="10"/>
        <v>0</v>
      </c>
      <c r="G103" s="60">
        <f t="shared" si="10"/>
        <v>0</v>
      </c>
      <c r="H103" s="60">
        <f t="shared" si="10"/>
        <v>0</v>
      </c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spans="3:8" ht="12.75">
      <c r="C123" s="21"/>
      <c r="H123" s="22"/>
    </row>
    <row r="124" ht="12.75">
      <c r="C124" s="21"/>
    </row>
    <row r="125" ht="12.75">
      <c r="C125" s="21"/>
    </row>
    <row r="126" ht="12.75">
      <c r="C126" s="21"/>
    </row>
  </sheetData>
  <sheetProtection/>
  <mergeCells count="4">
    <mergeCell ref="A101:B101"/>
    <mergeCell ref="A102:B102"/>
    <mergeCell ref="A103:B103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7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2017-12-26T12:28:14Z</cp:lastPrinted>
  <dcterms:created xsi:type="dcterms:W3CDTF">2011-12-20T13:26:46Z</dcterms:created>
  <dcterms:modified xsi:type="dcterms:W3CDTF">2018-01-31T13:44:45Z</dcterms:modified>
  <cp:category/>
  <cp:version/>
  <cp:contentType/>
  <cp:contentStatus/>
</cp:coreProperties>
</file>