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Win10\Desktop\"/>
    </mc:Choice>
  </mc:AlternateContent>
  <xr:revisionPtr revIDLastSave="0" documentId="13_ncr:1_{ECFA9F4E-0ADE-457F-9F07-49D1B9564964}" xr6:coauthVersionLast="45" xr6:coauthVersionMax="45" xr10:uidLastSave="{00000000-0000-0000-0000-000000000000}"/>
  <bookViews>
    <workbookView xWindow="-120" yWindow="-120" windowWidth="29040" windowHeight="15840" tabRatio="704" firstSheet="7" activeTab="16" xr2:uid="{00000000-000D-0000-FFFF-FFFF00000000}"/>
  </bookViews>
  <sheets>
    <sheet name="САДРЖАЈ" sheetId="203" r:id="rId1"/>
    <sheet name="Kadar.ode." sheetId="189" r:id="rId2"/>
    <sheet name="Kadar.dne.bol.dij." sheetId="191" r:id="rId3"/>
    <sheet name="Kadar.zaj.med.del." sheetId="192" r:id="rId4"/>
    <sheet name="Kadar.nem." sheetId="169" r:id="rId5"/>
    <sheet name="Kadar.zbirno " sheetId="174" r:id="rId6"/>
    <sheet name="Kapaciteti i korišćenje" sheetId="209" r:id="rId7"/>
    <sheet name="Pratioci" sheetId="197" r:id="rId8"/>
    <sheet name="Dnevne.bolnice" sheetId="208" r:id="rId9"/>
    <sheet name="Pregledi" sheetId="220" r:id="rId10"/>
    <sheet name="DSG" sheetId="212" r:id="rId11"/>
    <sheet name="Usluge" sheetId="216" r:id="rId12"/>
    <sheet name="Dijagnostika" sheetId="217" r:id="rId13"/>
    <sheet name="Lab" sheetId="218" r:id="rId14"/>
    <sheet name="Krv" sheetId="223" r:id="rId15"/>
    <sheet name="Lekovi" sheetId="160" r:id="rId16"/>
    <sheet name="Sanitet.mat" sheetId="162" r:id="rId17"/>
    <sheet name="Zbirno_usluge" sheetId="222" r:id="rId18"/>
  </sheets>
  <definedNames>
    <definedName name="____W.O.R.K.B.O.O.K..C.O.N.T.E.N.T.S____" localSheetId="12">#REF!</definedName>
    <definedName name="____W.O.R.K.B.O.O.K..C.O.N.T.E.N.T.S____" localSheetId="10">#REF!</definedName>
    <definedName name="____W.O.R.K.B.O.O.K..C.O.N.T.E.N.T.S____" localSheetId="13">#REF!</definedName>
    <definedName name="____W.O.R.K.B.O.O.K..C.O.N.T.E.N.T.S____" localSheetId="9">#REF!</definedName>
    <definedName name="____W.O.R.K.B.O.O.K..C.O.N.T.E.N.T.S____" localSheetId="11">#REF!</definedName>
    <definedName name="____W.O.R.K.B.O.O.K..C.O.N.T.E.N.T.S____" localSheetId="17">#REF!</definedName>
    <definedName name="____W.O.R.K.B.O.O.K..C.O.N.T.E.N.T.S____">#REF!</definedName>
    <definedName name="_xlnm.Print_Area" localSheetId="4">'Kadar.nem.'!$A$1:$I$23</definedName>
    <definedName name="_xlnm.Print_Area" localSheetId="15">Lekovi!$A$1:$K$34</definedName>
    <definedName name="_xlnm.Print_Area" localSheetId="9">Pregledi!$A$1:$I$24</definedName>
    <definedName name="_xlnm.Print_Titles" localSheetId="12">Dijagnostika!$6:$7</definedName>
    <definedName name="_xlnm.Print_Titles" localSheetId="3">'Kadar.zaj.med.del.'!$A:$A</definedName>
    <definedName name="_xlnm.Print_Titles" localSheetId="13">Lab!$6:$7</definedName>
    <definedName name="_xlnm.Print_Titles" localSheetId="15">Lekovi!$5:$7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4" i="160" l="1"/>
  <c r="C10" i="162" l="1"/>
  <c r="D92" i="217"/>
  <c r="E92" i="217"/>
  <c r="F92" i="217"/>
  <c r="C92" i="217"/>
  <c r="C8" i="162"/>
  <c r="H34" i="160"/>
  <c r="G81" i="218"/>
  <c r="G82" i="218"/>
  <c r="G83" i="218"/>
  <c r="G84" i="218"/>
  <c r="G85" i="218"/>
  <c r="G86" i="218"/>
  <c r="G87" i="218"/>
  <c r="G88" i="218"/>
  <c r="G89" i="218"/>
  <c r="G90" i="218"/>
  <c r="G91" i="218"/>
  <c r="G92" i="218"/>
  <c r="G93" i="218"/>
  <c r="G94" i="218"/>
  <c r="G95" i="218"/>
  <c r="G96" i="218"/>
  <c r="G97" i="218"/>
  <c r="G98" i="218"/>
  <c r="G99" i="218"/>
  <c r="G100" i="218"/>
  <c r="G101" i="218"/>
  <c r="G102" i="218"/>
  <c r="G103" i="218"/>
  <c r="G104" i="218"/>
  <c r="G105" i="218"/>
  <c r="G106" i="218"/>
  <c r="G107" i="218"/>
  <c r="G108" i="218"/>
  <c r="G109" i="218"/>
  <c r="G110" i="218"/>
  <c r="G111" i="218"/>
  <c r="G112" i="218"/>
  <c r="G113" i="218"/>
  <c r="G114" i="218"/>
  <c r="G115" i="218"/>
  <c r="G116" i="218"/>
  <c r="G117" i="218"/>
  <c r="G118" i="218"/>
  <c r="G119" i="218"/>
  <c r="G120" i="218"/>
  <c r="G121" i="218"/>
  <c r="G122" i="218"/>
  <c r="G123" i="218"/>
  <c r="G124" i="218"/>
  <c r="G125" i="218"/>
  <c r="G126" i="218"/>
  <c r="G127" i="218"/>
  <c r="G128" i="218"/>
  <c r="G129" i="218"/>
  <c r="G130" i="218"/>
  <c r="G131" i="218"/>
  <c r="G132" i="218"/>
  <c r="G133" i="218"/>
  <c r="G134" i="218"/>
  <c r="G135" i="218"/>
  <c r="G136" i="218"/>
  <c r="G137" i="218"/>
  <c r="G138" i="218"/>
  <c r="G139" i="218"/>
  <c r="G140" i="218"/>
  <c r="G141" i="218"/>
  <c r="G142" i="218"/>
  <c r="G143" i="218"/>
  <c r="G144" i="218"/>
  <c r="G145" i="218"/>
  <c r="G146" i="218"/>
  <c r="G147" i="218"/>
  <c r="G148" i="218"/>
  <c r="G149" i="218"/>
  <c r="H81" i="218"/>
  <c r="H82" i="218"/>
  <c r="H83" i="218"/>
  <c r="H84" i="218"/>
  <c r="H85" i="218"/>
  <c r="H86" i="218"/>
  <c r="H87" i="218"/>
  <c r="H88" i="218"/>
  <c r="H89" i="218"/>
  <c r="H90" i="218"/>
  <c r="H91" i="218"/>
  <c r="H92" i="218"/>
  <c r="H93" i="218"/>
  <c r="H94" i="218"/>
  <c r="H95" i="218"/>
  <c r="H96" i="218"/>
  <c r="H97" i="218"/>
  <c r="H98" i="218"/>
  <c r="H99" i="218"/>
  <c r="H100" i="218"/>
  <c r="H101" i="218"/>
  <c r="H102" i="218"/>
  <c r="H103" i="218"/>
  <c r="H104" i="218"/>
  <c r="H105" i="218"/>
  <c r="H106" i="218"/>
  <c r="H107" i="218"/>
  <c r="H108" i="218"/>
  <c r="H109" i="218"/>
  <c r="H110" i="218"/>
  <c r="H111" i="218"/>
  <c r="H112" i="218"/>
  <c r="H113" i="218"/>
  <c r="H114" i="218"/>
  <c r="H115" i="218"/>
  <c r="H116" i="218"/>
  <c r="H117" i="218"/>
  <c r="H118" i="218"/>
  <c r="H119" i="218"/>
  <c r="H120" i="218"/>
  <c r="H121" i="218"/>
  <c r="H122" i="218"/>
  <c r="H123" i="218"/>
  <c r="H124" i="218"/>
  <c r="H125" i="218"/>
  <c r="H126" i="218"/>
  <c r="H127" i="218"/>
  <c r="H128" i="218"/>
  <c r="H129" i="218"/>
  <c r="H130" i="218"/>
  <c r="H131" i="218"/>
  <c r="H132" i="218"/>
  <c r="H133" i="218"/>
  <c r="H134" i="218"/>
  <c r="H135" i="218"/>
  <c r="H136" i="218"/>
  <c r="H137" i="218"/>
  <c r="H138" i="218"/>
  <c r="H139" i="218"/>
  <c r="H140" i="218"/>
  <c r="H141" i="218"/>
  <c r="H142" i="218"/>
  <c r="H143" i="218"/>
  <c r="H144" i="218"/>
  <c r="H145" i="218"/>
  <c r="H146" i="218"/>
  <c r="H147" i="218"/>
  <c r="H148" i="218"/>
  <c r="H149" i="218"/>
  <c r="G78" i="218"/>
  <c r="H78" i="218"/>
  <c r="G11" i="218"/>
  <c r="G12" i="218"/>
  <c r="G13" i="218"/>
  <c r="G14" i="218"/>
  <c r="G15" i="218"/>
  <c r="G16" i="218"/>
  <c r="G17" i="218"/>
  <c r="G18" i="218"/>
  <c r="G19" i="218"/>
  <c r="G20" i="218"/>
  <c r="G21" i="218"/>
  <c r="G22" i="218"/>
  <c r="G23" i="218"/>
  <c r="G24" i="218"/>
  <c r="G25" i="218"/>
  <c r="G26" i="218"/>
  <c r="G27" i="218"/>
  <c r="G28" i="218"/>
  <c r="G29" i="218"/>
  <c r="G30" i="218"/>
  <c r="G31" i="218"/>
  <c r="G32" i="218"/>
  <c r="G33" i="218"/>
  <c r="G34" i="218"/>
  <c r="G35" i="218"/>
  <c r="G36" i="218"/>
  <c r="G37" i="218"/>
  <c r="G38" i="218"/>
  <c r="G39" i="218"/>
  <c r="G40" i="218"/>
  <c r="G41" i="218"/>
  <c r="G42" i="218"/>
  <c r="G43" i="218"/>
  <c r="G44" i="218"/>
  <c r="G45" i="218"/>
  <c r="G46" i="218"/>
  <c r="G47" i="218"/>
  <c r="G48" i="218"/>
  <c r="G49" i="218"/>
  <c r="G50" i="218"/>
  <c r="G51" i="218"/>
  <c r="G52" i="218"/>
  <c r="G53" i="218"/>
  <c r="G54" i="218"/>
  <c r="G55" i="218"/>
  <c r="G56" i="218"/>
  <c r="G57" i="218"/>
  <c r="G58" i="218"/>
  <c r="G59" i="218"/>
  <c r="G60" i="218"/>
  <c r="G61" i="218"/>
  <c r="G62" i="218"/>
  <c r="G63" i="218"/>
  <c r="G64" i="218"/>
  <c r="G65" i="218"/>
  <c r="G66" i="218"/>
  <c r="G67" i="218"/>
  <c r="G68" i="218"/>
  <c r="G69" i="218"/>
  <c r="G70" i="218"/>
  <c r="G71" i="218"/>
  <c r="G72" i="218"/>
  <c r="G73" i="218"/>
  <c r="G74" i="218"/>
  <c r="G75" i="218"/>
  <c r="G76" i="218"/>
  <c r="H11" i="218"/>
  <c r="H12" i="218"/>
  <c r="H13" i="218"/>
  <c r="H14" i="218"/>
  <c r="H15" i="218"/>
  <c r="H16" i="218"/>
  <c r="H17" i="218"/>
  <c r="H18" i="218"/>
  <c r="H19" i="218"/>
  <c r="H20" i="218"/>
  <c r="H21" i="218"/>
  <c r="H22" i="218"/>
  <c r="H23" i="218"/>
  <c r="H24" i="218"/>
  <c r="H25" i="218"/>
  <c r="H26" i="218"/>
  <c r="H27" i="218"/>
  <c r="H28" i="218"/>
  <c r="H29" i="218"/>
  <c r="H30" i="218"/>
  <c r="H31" i="218"/>
  <c r="H32" i="218"/>
  <c r="H33" i="218"/>
  <c r="H34" i="218"/>
  <c r="H35" i="218"/>
  <c r="H36" i="218"/>
  <c r="H37" i="218"/>
  <c r="H38" i="218"/>
  <c r="H39" i="218"/>
  <c r="H40" i="218"/>
  <c r="H41" i="218"/>
  <c r="H42" i="218"/>
  <c r="H43" i="218"/>
  <c r="H44" i="218"/>
  <c r="H45" i="218"/>
  <c r="H46" i="218"/>
  <c r="H47" i="218"/>
  <c r="H48" i="218"/>
  <c r="H49" i="218"/>
  <c r="H50" i="218"/>
  <c r="H51" i="218"/>
  <c r="H52" i="218"/>
  <c r="H53" i="218"/>
  <c r="H54" i="218"/>
  <c r="H55" i="218"/>
  <c r="H56" i="218"/>
  <c r="H57" i="218"/>
  <c r="H58" i="218"/>
  <c r="H59" i="218"/>
  <c r="H60" i="218"/>
  <c r="H61" i="218"/>
  <c r="H62" i="218"/>
  <c r="H63" i="218"/>
  <c r="H64" i="218"/>
  <c r="H65" i="218"/>
  <c r="H66" i="218"/>
  <c r="H67" i="218"/>
  <c r="H68" i="218"/>
  <c r="H69" i="218"/>
  <c r="H70" i="218"/>
  <c r="H71" i="218"/>
  <c r="H72" i="218"/>
  <c r="H73" i="218"/>
  <c r="H74" i="218"/>
  <c r="H75" i="218"/>
  <c r="H76" i="218"/>
  <c r="H8" i="218"/>
  <c r="G8" i="218"/>
  <c r="C79" i="218"/>
  <c r="H178" i="216"/>
  <c r="H179" i="216"/>
  <c r="H31" i="216"/>
  <c r="H32" i="216"/>
  <c r="H33" i="216"/>
  <c r="H34" i="216"/>
  <c r="H35" i="216"/>
  <c r="H36" i="216"/>
  <c r="H37" i="216"/>
  <c r="H38" i="216"/>
  <c r="H39" i="216"/>
  <c r="H40" i="216"/>
  <c r="H41" i="216"/>
  <c r="H42" i="216"/>
  <c r="H43" i="216"/>
  <c r="H44" i="216"/>
  <c r="H45" i="216"/>
  <c r="H46" i="216"/>
  <c r="H47" i="216"/>
  <c r="H48" i="216"/>
  <c r="H49" i="216"/>
  <c r="H50" i="216"/>
  <c r="H51" i="216"/>
  <c r="H52" i="216"/>
  <c r="G31" i="216"/>
  <c r="G32" i="216"/>
  <c r="G33" i="216"/>
  <c r="G34" i="216"/>
  <c r="G35" i="216"/>
  <c r="G36" i="216"/>
  <c r="G37" i="216"/>
  <c r="G38" i="216"/>
  <c r="G39" i="216"/>
  <c r="G40" i="216"/>
  <c r="G41" i="216"/>
  <c r="G42" i="216"/>
  <c r="G43" i="216"/>
  <c r="G44" i="216"/>
  <c r="G45" i="216"/>
  <c r="G46" i="216"/>
  <c r="G47" i="216"/>
  <c r="G48" i="216"/>
  <c r="G49" i="216"/>
  <c r="G50" i="216"/>
  <c r="G51" i="216"/>
  <c r="G52" i="216"/>
  <c r="G27" i="209"/>
  <c r="G26" i="209"/>
  <c r="G25" i="209"/>
  <c r="G16" i="209"/>
  <c r="D10" i="162"/>
  <c r="D15" i="162"/>
  <c r="H241" i="216"/>
  <c r="H240" i="216"/>
  <c r="H239" i="216"/>
  <c r="H85" i="216"/>
  <c r="H84" i="216"/>
  <c r="H83" i="216"/>
  <c r="H21" i="216"/>
  <c r="H22" i="216"/>
  <c r="H20" i="216"/>
  <c r="H73" i="223"/>
  <c r="F73" i="223"/>
  <c r="H72" i="223"/>
  <c r="F72" i="223"/>
  <c r="H71" i="223"/>
  <c r="F71" i="223"/>
  <c r="H70" i="223"/>
  <c r="F70" i="223"/>
  <c r="H69" i="223"/>
  <c r="F69" i="223"/>
  <c r="H68" i="223"/>
  <c r="F68" i="223"/>
  <c r="H67" i="223"/>
  <c r="F67" i="223"/>
  <c r="H66" i="223"/>
  <c r="F66" i="223"/>
  <c r="H65" i="223"/>
  <c r="F65" i="223"/>
  <c r="H64" i="223"/>
  <c r="F64" i="223"/>
  <c r="H63" i="223"/>
  <c r="F63" i="223"/>
  <c r="H62" i="223"/>
  <c r="F62" i="223"/>
  <c r="H61" i="223"/>
  <c r="F61" i="223"/>
  <c r="H60" i="223"/>
  <c r="F60" i="223"/>
  <c r="H59" i="223"/>
  <c r="F59" i="223"/>
  <c r="H58" i="223"/>
  <c r="F58" i="223"/>
  <c r="H57" i="223"/>
  <c r="F57" i="223"/>
  <c r="H56" i="223"/>
  <c r="F56" i="223"/>
  <c r="H55" i="223"/>
  <c r="F55" i="223"/>
  <c r="H54" i="223"/>
  <c r="F54" i="223"/>
  <c r="H53" i="223"/>
  <c r="F53" i="223"/>
  <c r="H52" i="223"/>
  <c r="F52" i="223"/>
  <c r="H51" i="223"/>
  <c r="F51" i="223"/>
  <c r="H50" i="223"/>
  <c r="F50" i="223"/>
  <c r="H49" i="223"/>
  <c r="F49" i="223"/>
  <c r="H48" i="223"/>
  <c r="F48" i="223"/>
  <c r="H47" i="223"/>
  <c r="F47" i="223"/>
  <c r="H45" i="223"/>
  <c r="F45" i="223"/>
  <c r="H44" i="223"/>
  <c r="F44" i="223"/>
  <c r="H43" i="223"/>
  <c r="F43" i="223"/>
  <c r="H42" i="223"/>
  <c r="F42" i="223"/>
  <c r="H41" i="223"/>
  <c r="F41" i="223"/>
  <c r="H40" i="223"/>
  <c r="F40" i="223"/>
  <c r="H39" i="223"/>
  <c r="F39" i="223"/>
  <c r="H38" i="223"/>
  <c r="F38" i="223"/>
  <c r="H37" i="223"/>
  <c r="F37" i="223"/>
  <c r="H36" i="223"/>
  <c r="F36" i="223"/>
  <c r="H35" i="223"/>
  <c r="F35" i="223"/>
  <c r="H34" i="223"/>
  <c r="F34" i="223"/>
  <c r="H33" i="223"/>
  <c r="F33" i="223"/>
  <c r="H32" i="223"/>
  <c r="F32" i="223"/>
  <c r="H31" i="223"/>
  <c r="F31" i="223"/>
  <c r="H30" i="223"/>
  <c r="F30" i="223"/>
  <c r="H29" i="223"/>
  <c r="F29" i="223"/>
  <c r="H28" i="223"/>
  <c r="F28" i="223"/>
  <c r="H27" i="223"/>
  <c r="F27" i="223"/>
  <c r="H26" i="223"/>
  <c r="F26" i="223"/>
  <c r="H25" i="223"/>
  <c r="F25" i="223"/>
  <c r="H24" i="223"/>
  <c r="F24" i="223"/>
  <c r="H23" i="223"/>
  <c r="F23" i="223"/>
  <c r="H22" i="223"/>
  <c r="F22" i="223"/>
  <c r="H21" i="223"/>
  <c r="F21" i="223"/>
  <c r="H20" i="223"/>
  <c r="F20" i="223"/>
  <c r="H19" i="223"/>
  <c r="F19" i="223"/>
  <c r="H17" i="223"/>
  <c r="F17" i="223"/>
  <c r="H16" i="223"/>
  <c r="F16" i="223"/>
  <c r="H15" i="223"/>
  <c r="F15" i="223"/>
  <c r="H14" i="223"/>
  <c r="F14" i="223"/>
  <c r="H13" i="223"/>
  <c r="F13" i="223"/>
  <c r="H12" i="223"/>
  <c r="F12" i="223"/>
  <c r="H11" i="223"/>
  <c r="F11" i="223"/>
  <c r="H10" i="223"/>
  <c r="F10" i="223"/>
  <c r="C15" i="162" l="1"/>
  <c r="D79" i="218"/>
  <c r="E79" i="218"/>
  <c r="G79" i="218" s="1"/>
  <c r="F79" i="218"/>
  <c r="D9" i="218"/>
  <c r="E9" i="218"/>
  <c r="F9" i="218"/>
  <c r="C9" i="218"/>
  <c r="D152" i="218"/>
  <c r="D153" i="218" s="1"/>
  <c r="E152" i="218"/>
  <c r="E153" i="218" s="1"/>
  <c r="F152" i="218"/>
  <c r="F153" i="218" s="1"/>
  <c r="G152" i="218"/>
  <c r="G153" i="218" s="1"/>
  <c r="H152" i="218"/>
  <c r="H153" i="218" s="1"/>
  <c r="C152" i="218"/>
  <c r="C153" i="218" s="1"/>
  <c r="H9" i="218" l="1"/>
  <c r="G9" i="218"/>
  <c r="H79" i="218"/>
  <c r="H25" i="209"/>
  <c r="H20" i="209"/>
  <c r="H12" i="209"/>
  <c r="G12" i="209"/>
  <c r="G24" i="209" s="1"/>
  <c r="G8" i="209"/>
  <c r="H8" i="209"/>
  <c r="F25" i="209"/>
  <c r="E27" i="209"/>
  <c r="E26" i="209"/>
  <c r="F24" i="209"/>
  <c r="F26" i="209"/>
  <c r="H26" i="209"/>
  <c r="H24" i="209" s="1"/>
  <c r="F27" i="209"/>
  <c r="H27" i="209"/>
  <c r="E25" i="209"/>
  <c r="D27" i="209" l="1"/>
  <c r="D26" i="209"/>
  <c r="D25" i="209"/>
  <c r="E24" i="209"/>
  <c r="D87" i="217"/>
  <c r="E87" i="217"/>
  <c r="F87" i="217"/>
  <c r="H86" i="217"/>
  <c r="G86" i="217"/>
  <c r="C87" i="217"/>
  <c r="H89" i="217"/>
  <c r="G89" i="217"/>
  <c r="H88" i="217"/>
  <c r="H87" i="217" s="1"/>
  <c r="G88" i="217"/>
  <c r="H9" i="217"/>
  <c r="G9" i="217"/>
  <c r="H67" i="217"/>
  <c r="G67" i="217"/>
  <c r="D68" i="217"/>
  <c r="E68" i="217"/>
  <c r="F68" i="217"/>
  <c r="C68" i="217"/>
  <c r="H70" i="217"/>
  <c r="H71" i="217"/>
  <c r="H72" i="217"/>
  <c r="H73" i="217"/>
  <c r="H74" i="217"/>
  <c r="H75" i="217"/>
  <c r="H76" i="217"/>
  <c r="H77" i="217"/>
  <c r="H78" i="217"/>
  <c r="H79" i="217"/>
  <c r="H80" i="217"/>
  <c r="H81" i="217"/>
  <c r="H82" i="217"/>
  <c r="H83" i="217"/>
  <c r="G70" i="217"/>
  <c r="G71" i="217"/>
  <c r="G72" i="217"/>
  <c r="G73" i="217"/>
  <c r="G74" i="217"/>
  <c r="G75" i="217"/>
  <c r="G76" i="217"/>
  <c r="G77" i="217"/>
  <c r="G78" i="217"/>
  <c r="G79" i="217"/>
  <c r="G80" i="217"/>
  <c r="G81" i="217"/>
  <c r="G82" i="217"/>
  <c r="G83" i="217"/>
  <c r="H69" i="217"/>
  <c r="G69" i="217"/>
  <c r="D10" i="217"/>
  <c r="E10" i="217"/>
  <c r="F10" i="217"/>
  <c r="C10" i="217"/>
  <c r="H12" i="217"/>
  <c r="H13" i="217"/>
  <c r="H14" i="217"/>
  <c r="H15" i="217"/>
  <c r="H16" i="217"/>
  <c r="H17" i="217"/>
  <c r="H18" i="217"/>
  <c r="H19" i="217"/>
  <c r="H20" i="217"/>
  <c r="H21" i="217"/>
  <c r="H22" i="217"/>
  <c r="H23" i="217"/>
  <c r="H24" i="217"/>
  <c r="H25" i="217"/>
  <c r="H26" i="217"/>
  <c r="H27" i="217"/>
  <c r="H28" i="217"/>
  <c r="H29" i="217"/>
  <c r="H30" i="217"/>
  <c r="H31" i="217"/>
  <c r="H32" i="217"/>
  <c r="H33" i="217"/>
  <c r="H34" i="217"/>
  <c r="H35" i="217"/>
  <c r="H36" i="217"/>
  <c r="H37" i="217"/>
  <c r="H38" i="217"/>
  <c r="H39" i="217"/>
  <c r="H40" i="217"/>
  <c r="H41" i="217"/>
  <c r="H42" i="217"/>
  <c r="H43" i="217"/>
  <c r="H44" i="217"/>
  <c r="H45" i="217"/>
  <c r="H46" i="217"/>
  <c r="H47" i="217"/>
  <c r="H48" i="217"/>
  <c r="H49" i="217"/>
  <c r="H50" i="217"/>
  <c r="H51" i="217"/>
  <c r="H52" i="217"/>
  <c r="H53" i="217"/>
  <c r="H54" i="217"/>
  <c r="H55" i="217"/>
  <c r="H56" i="217"/>
  <c r="H57" i="217"/>
  <c r="H58" i="217"/>
  <c r="H59" i="217"/>
  <c r="H60" i="217"/>
  <c r="H61" i="217"/>
  <c r="H62" i="217"/>
  <c r="H63" i="217"/>
  <c r="H64" i="217"/>
  <c r="H11" i="217"/>
  <c r="H10" i="217" s="1"/>
  <c r="G12" i="217"/>
  <c r="G13" i="217"/>
  <c r="G14" i="217"/>
  <c r="G15" i="217"/>
  <c r="G16" i="217"/>
  <c r="G17" i="217"/>
  <c r="G18" i="217"/>
  <c r="G19" i="217"/>
  <c r="G20" i="217"/>
  <c r="G21" i="217"/>
  <c r="G22" i="217"/>
  <c r="G23" i="217"/>
  <c r="G24" i="217"/>
  <c r="G25" i="217"/>
  <c r="G26" i="217"/>
  <c r="G27" i="217"/>
  <c r="G28" i="217"/>
  <c r="G29" i="217"/>
  <c r="G30" i="217"/>
  <c r="G31" i="217"/>
  <c r="G32" i="217"/>
  <c r="G33" i="217"/>
  <c r="G34" i="217"/>
  <c r="G35" i="217"/>
  <c r="G36" i="217"/>
  <c r="G37" i="217"/>
  <c r="G38" i="217"/>
  <c r="G39" i="217"/>
  <c r="G40" i="217"/>
  <c r="G41" i="217"/>
  <c r="G42" i="217"/>
  <c r="G43" i="217"/>
  <c r="G44" i="217"/>
  <c r="G45" i="217"/>
  <c r="G46" i="217"/>
  <c r="G47" i="217"/>
  <c r="G48" i="217"/>
  <c r="G49" i="217"/>
  <c r="G50" i="217"/>
  <c r="G51" i="217"/>
  <c r="G52" i="217"/>
  <c r="G53" i="217"/>
  <c r="G54" i="217"/>
  <c r="G55" i="217"/>
  <c r="G56" i="217"/>
  <c r="G57" i="217"/>
  <c r="G58" i="217"/>
  <c r="G59" i="217"/>
  <c r="G60" i="217"/>
  <c r="G61" i="217"/>
  <c r="G62" i="217"/>
  <c r="G63" i="217"/>
  <c r="G64" i="217"/>
  <c r="G11" i="217"/>
  <c r="D80" i="218"/>
  <c r="E80" i="218"/>
  <c r="F80" i="218"/>
  <c r="C80" i="218"/>
  <c r="D10" i="218"/>
  <c r="E10" i="218"/>
  <c r="F10" i="218"/>
  <c r="C10" i="218"/>
  <c r="G92" i="217" l="1"/>
  <c r="F93" i="217"/>
  <c r="D93" i="217"/>
  <c r="C93" i="217"/>
  <c r="H92" i="217"/>
  <c r="E93" i="217"/>
  <c r="G10" i="218"/>
  <c r="G80" i="218"/>
  <c r="H10" i="218"/>
  <c r="H80" i="218"/>
  <c r="H68" i="217"/>
  <c r="H93" i="217" s="1"/>
  <c r="G87" i="217"/>
  <c r="G68" i="217"/>
  <c r="G10" i="217"/>
  <c r="E154" i="218"/>
  <c r="C154" i="218"/>
  <c r="D154" i="218"/>
  <c r="F154" i="218"/>
  <c r="D271" i="216"/>
  <c r="E271" i="216"/>
  <c r="F271" i="216"/>
  <c r="C271" i="216"/>
  <c r="H245" i="216"/>
  <c r="H246" i="216"/>
  <c r="H247" i="216"/>
  <c r="H248" i="216"/>
  <c r="H249" i="216"/>
  <c r="H250" i="216"/>
  <c r="H251" i="216"/>
  <c r="H252" i="216"/>
  <c r="H253" i="216"/>
  <c r="H254" i="216"/>
  <c r="H255" i="216"/>
  <c r="H256" i="216"/>
  <c r="H257" i="216"/>
  <c r="H258" i="216"/>
  <c r="H259" i="216"/>
  <c r="H260" i="216"/>
  <c r="H261" i="216"/>
  <c r="H262" i="216"/>
  <c r="H263" i="216"/>
  <c r="H264" i="216"/>
  <c r="H265" i="216"/>
  <c r="H266" i="216"/>
  <c r="H267" i="216"/>
  <c r="H268" i="216"/>
  <c r="H269" i="216"/>
  <c r="H244" i="216"/>
  <c r="G245" i="216"/>
  <c r="G246" i="216"/>
  <c r="G247" i="216"/>
  <c r="G248" i="216"/>
  <c r="G249" i="216"/>
  <c r="G250" i="216"/>
  <c r="G251" i="216"/>
  <c r="G252" i="216"/>
  <c r="G253" i="216"/>
  <c r="G254" i="216"/>
  <c r="G255" i="216"/>
  <c r="G256" i="216"/>
  <c r="G257" i="216"/>
  <c r="G258" i="216"/>
  <c r="G259" i="216"/>
  <c r="G260" i="216"/>
  <c r="G261" i="216"/>
  <c r="G262" i="216"/>
  <c r="G263" i="216"/>
  <c r="G264" i="216"/>
  <c r="G265" i="216"/>
  <c r="G266" i="216"/>
  <c r="G267" i="216"/>
  <c r="G268" i="216"/>
  <c r="G269" i="216"/>
  <c r="G244" i="216"/>
  <c r="H222" i="216"/>
  <c r="H223" i="216"/>
  <c r="H224" i="216"/>
  <c r="H225" i="216"/>
  <c r="H226" i="216"/>
  <c r="H227" i="216"/>
  <c r="H228" i="216"/>
  <c r="H229" i="216"/>
  <c r="H230" i="216"/>
  <c r="H231" i="216"/>
  <c r="H232" i="216"/>
  <c r="H233" i="216"/>
  <c r="H234" i="216"/>
  <c r="H235" i="216"/>
  <c r="H236" i="216"/>
  <c r="H237" i="216"/>
  <c r="H238" i="216"/>
  <c r="H221" i="216"/>
  <c r="G222" i="216"/>
  <c r="G223" i="216"/>
  <c r="G224" i="216"/>
  <c r="G225" i="216"/>
  <c r="G226" i="216"/>
  <c r="G227" i="216"/>
  <c r="G228" i="216"/>
  <c r="G229" i="216"/>
  <c r="G230" i="216"/>
  <c r="G231" i="216"/>
  <c r="G232" i="216"/>
  <c r="G233" i="216"/>
  <c r="G234" i="216"/>
  <c r="G235" i="216"/>
  <c r="G236" i="216"/>
  <c r="G237" i="216"/>
  <c r="G238" i="216"/>
  <c r="G221" i="216"/>
  <c r="H183" i="216"/>
  <c r="H184" i="216"/>
  <c r="H185" i="216"/>
  <c r="H186" i="216"/>
  <c r="H187" i="216"/>
  <c r="H188" i="216"/>
  <c r="H189" i="216"/>
  <c r="H190" i="216"/>
  <c r="H191" i="216"/>
  <c r="H192" i="216"/>
  <c r="H193" i="216"/>
  <c r="H194" i="216"/>
  <c r="H195" i="216"/>
  <c r="H196" i="216"/>
  <c r="H197" i="216"/>
  <c r="H198" i="216"/>
  <c r="H199" i="216"/>
  <c r="H200" i="216"/>
  <c r="H201" i="216"/>
  <c r="H202" i="216"/>
  <c r="H203" i="216"/>
  <c r="H204" i="216"/>
  <c r="H205" i="216"/>
  <c r="H206" i="216"/>
  <c r="H207" i="216"/>
  <c r="H208" i="216"/>
  <c r="H209" i="216"/>
  <c r="H210" i="216"/>
  <c r="H211" i="216"/>
  <c r="H212" i="216"/>
  <c r="H213" i="216"/>
  <c r="H214" i="216"/>
  <c r="H215" i="216"/>
  <c r="H216" i="216"/>
  <c r="H182" i="216"/>
  <c r="G183" i="216"/>
  <c r="G184" i="216"/>
  <c r="G185" i="216"/>
  <c r="G186" i="216"/>
  <c r="G187" i="216"/>
  <c r="G188" i="216"/>
  <c r="G189" i="216"/>
  <c r="G190" i="216"/>
  <c r="G191" i="216"/>
  <c r="G192" i="216"/>
  <c r="G193" i="216"/>
  <c r="G194" i="216"/>
  <c r="G195" i="216"/>
  <c r="G196" i="216"/>
  <c r="G197" i="216"/>
  <c r="G198" i="216"/>
  <c r="G199" i="216"/>
  <c r="G200" i="216"/>
  <c r="G201" i="216"/>
  <c r="G202" i="216"/>
  <c r="G203" i="216"/>
  <c r="G204" i="216"/>
  <c r="G205" i="216"/>
  <c r="G206" i="216"/>
  <c r="G207" i="216"/>
  <c r="G208" i="216"/>
  <c r="G209" i="216"/>
  <c r="G210" i="216"/>
  <c r="G211" i="216"/>
  <c r="G212" i="216"/>
  <c r="G213" i="216"/>
  <c r="G214" i="216"/>
  <c r="G215" i="216"/>
  <c r="G216" i="216"/>
  <c r="G182" i="216"/>
  <c r="H177" i="216"/>
  <c r="G178" i="216"/>
  <c r="G179" i="216"/>
  <c r="G177" i="216"/>
  <c r="H153" i="216"/>
  <c r="H154" i="216"/>
  <c r="H155" i="216"/>
  <c r="H156" i="216"/>
  <c r="H157" i="216"/>
  <c r="H158" i="216"/>
  <c r="H159" i="216"/>
  <c r="H160" i="216"/>
  <c r="H161" i="216"/>
  <c r="H162" i="216"/>
  <c r="H163" i="216"/>
  <c r="H164" i="216"/>
  <c r="H165" i="216"/>
  <c r="H166" i="216"/>
  <c r="H167" i="216"/>
  <c r="H168" i="216"/>
  <c r="H169" i="216"/>
  <c r="H170" i="216"/>
  <c r="H171" i="216"/>
  <c r="H172" i="216"/>
  <c r="H152" i="216"/>
  <c r="G153" i="216"/>
  <c r="G154" i="216"/>
  <c r="G155" i="216"/>
  <c r="G156" i="216"/>
  <c r="G157" i="216"/>
  <c r="G158" i="216"/>
  <c r="G159" i="216"/>
  <c r="G160" i="216"/>
  <c r="G161" i="216"/>
  <c r="G162" i="216"/>
  <c r="G163" i="216"/>
  <c r="G164" i="216"/>
  <c r="G165" i="216"/>
  <c r="G166" i="216"/>
  <c r="G167" i="216"/>
  <c r="G168" i="216"/>
  <c r="G169" i="216"/>
  <c r="G170" i="216"/>
  <c r="G171" i="216"/>
  <c r="G172" i="216"/>
  <c r="G152" i="216"/>
  <c r="H143" i="216"/>
  <c r="H144" i="216"/>
  <c r="H145" i="216"/>
  <c r="H146" i="216"/>
  <c r="H147" i="216"/>
  <c r="H148" i="216"/>
  <c r="H149" i="216"/>
  <c r="H142" i="216"/>
  <c r="G143" i="216"/>
  <c r="G144" i="216"/>
  <c r="G145" i="216"/>
  <c r="G146" i="216"/>
  <c r="G147" i="216"/>
  <c r="G148" i="216"/>
  <c r="G149" i="216"/>
  <c r="G142" i="216"/>
  <c r="H95" i="216"/>
  <c r="H96" i="216"/>
  <c r="H97" i="216"/>
  <c r="H98" i="216"/>
  <c r="H99" i="216"/>
  <c r="H100" i="216"/>
  <c r="H101" i="216"/>
  <c r="H102" i="216"/>
  <c r="H103" i="216"/>
  <c r="H104" i="216"/>
  <c r="H105" i="216"/>
  <c r="H106" i="216"/>
  <c r="H107" i="216"/>
  <c r="H108" i="216"/>
  <c r="H109" i="216"/>
  <c r="H110" i="216"/>
  <c r="H111" i="216"/>
  <c r="H112" i="216"/>
  <c r="H113" i="216"/>
  <c r="H114" i="216"/>
  <c r="H115" i="216"/>
  <c r="H116" i="216"/>
  <c r="H117" i="216"/>
  <c r="H118" i="216"/>
  <c r="H119" i="216"/>
  <c r="H120" i="216"/>
  <c r="H121" i="216"/>
  <c r="H122" i="216"/>
  <c r="H123" i="216"/>
  <c r="H124" i="216"/>
  <c r="H125" i="216"/>
  <c r="H126" i="216"/>
  <c r="H127" i="216"/>
  <c r="H128" i="216"/>
  <c r="H129" i="216"/>
  <c r="H130" i="216"/>
  <c r="H131" i="216"/>
  <c r="H132" i="216"/>
  <c r="H133" i="216"/>
  <c r="H134" i="216"/>
  <c r="H135" i="216"/>
  <c r="H136" i="216"/>
  <c r="H137" i="216"/>
  <c r="H138" i="216"/>
  <c r="H94" i="216"/>
  <c r="G95" i="216"/>
  <c r="G96" i="216"/>
  <c r="G97" i="216"/>
  <c r="G98" i="216"/>
  <c r="G99" i="216"/>
  <c r="G100" i="216"/>
  <c r="G101" i="216"/>
  <c r="G102" i="216"/>
  <c r="G103" i="216"/>
  <c r="G104" i="216"/>
  <c r="G105" i="216"/>
  <c r="G106" i="216"/>
  <c r="G107" i="216"/>
  <c r="G108" i="216"/>
  <c r="G109" i="216"/>
  <c r="G110" i="216"/>
  <c r="G111" i="216"/>
  <c r="G112" i="216"/>
  <c r="G113" i="216"/>
  <c r="G114" i="216"/>
  <c r="G115" i="216"/>
  <c r="G116" i="216"/>
  <c r="G117" i="216"/>
  <c r="G118" i="216"/>
  <c r="G119" i="216"/>
  <c r="G120" i="216"/>
  <c r="G121" i="216"/>
  <c r="G122" i="216"/>
  <c r="G123" i="216"/>
  <c r="G124" i="216"/>
  <c r="G125" i="216"/>
  <c r="G126" i="216"/>
  <c r="G127" i="216"/>
  <c r="G128" i="216"/>
  <c r="G129" i="216"/>
  <c r="G130" i="216"/>
  <c r="G131" i="216"/>
  <c r="G132" i="216"/>
  <c r="G133" i="216"/>
  <c r="G134" i="216"/>
  <c r="G135" i="216"/>
  <c r="G136" i="216"/>
  <c r="G137" i="216"/>
  <c r="G138" i="216"/>
  <c r="G94" i="216"/>
  <c r="H57" i="216"/>
  <c r="H58" i="216"/>
  <c r="H59" i="216"/>
  <c r="H60" i="216"/>
  <c r="H61" i="216"/>
  <c r="H62" i="216"/>
  <c r="H63" i="216"/>
  <c r="H64" i="216"/>
  <c r="H65" i="216"/>
  <c r="H66" i="216"/>
  <c r="H67" i="216"/>
  <c r="H68" i="216"/>
  <c r="H69" i="216"/>
  <c r="H70" i="216"/>
  <c r="H71" i="216"/>
  <c r="H72" i="216"/>
  <c r="H73" i="216"/>
  <c r="H74" i="216"/>
  <c r="H75" i="216"/>
  <c r="H76" i="216"/>
  <c r="H77" i="216"/>
  <c r="H78" i="216"/>
  <c r="H79" i="216"/>
  <c r="H80" i="216"/>
  <c r="H81" i="216"/>
  <c r="H82" i="216"/>
  <c r="H86" i="216"/>
  <c r="H87" i="216"/>
  <c r="H88" i="216"/>
  <c r="H89" i="216"/>
  <c r="H90" i="216"/>
  <c r="H91" i="216"/>
  <c r="H56" i="216"/>
  <c r="G57" i="216"/>
  <c r="G58" i="216"/>
  <c r="G59" i="216"/>
  <c r="G60" i="216"/>
  <c r="G61" i="216"/>
  <c r="G62" i="216"/>
  <c r="G63" i="216"/>
  <c r="G64" i="216"/>
  <c r="G65" i="216"/>
  <c r="G66" i="216"/>
  <c r="G67" i="216"/>
  <c r="G68" i="216"/>
  <c r="G69" i="216"/>
  <c r="G70" i="216"/>
  <c r="G71" i="216"/>
  <c r="G72" i="216"/>
  <c r="G73" i="216"/>
  <c r="G74" i="216"/>
  <c r="G75" i="216"/>
  <c r="G76" i="216"/>
  <c r="G77" i="216"/>
  <c r="G78" i="216"/>
  <c r="G79" i="216"/>
  <c r="G80" i="216"/>
  <c r="G81" i="216"/>
  <c r="G82" i="216"/>
  <c r="G86" i="216"/>
  <c r="G87" i="216"/>
  <c r="G88" i="216"/>
  <c r="G89" i="216"/>
  <c r="G90" i="216"/>
  <c r="G91" i="216"/>
  <c r="G56" i="216"/>
  <c r="H30" i="216"/>
  <c r="G30" i="216"/>
  <c r="H12" i="216"/>
  <c r="H13" i="216"/>
  <c r="H14" i="216"/>
  <c r="H15" i="216"/>
  <c r="H16" i="216"/>
  <c r="H17" i="216"/>
  <c r="H18" i="216"/>
  <c r="H19" i="216"/>
  <c r="H23" i="216"/>
  <c r="H24" i="216"/>
  <c r="H25" i="216"/>
  <c r="H26" i="216"/>
  <c r="H27" i="216"/>
  <c r="G12" i="216"/>
  <c r="G13" i="216"/>
  <c r="G14" i="216"/>
  <c r="G15" i="216"/>
  <c r="G16" i="216"/>
  <c r="G17" i="216"/>
  <c r="G18" i="216"/>
  <c r="G19" i="216"/>
  <c r="G23" i="216"/>
  <c r="G24" i="216"/>
  <c r="G25" i="216"/>
  <c r="G26" i="216"/>
  <c r="G27" i="216"/>
  <c r="H11" i="216"/>
  <c r="G11" i="216"/>
  <c r="I10" i="220"/>
  <c r="I11" i="220"/>
  <c r="I12" i="220"/>
  <c r="I13" i="220"/>
  <c r="I14" i="220"/>
  <c r="I15" i="220"/>
  <c r="H10" i="220"/>
  <c r="H11" i="220"/>
  <c r="H12" i="220"/>
  <c r="H13" i="220"/>
  <c r="H14" i="220"/>
  <c r="H15" i="220"/>
  <c r="I9" i="220"/>
  <c r="H9" i="220"/>
  <c r="E22" i="220"/>
  <c r="F22" i="220"/>
  <c r="G22" i="220"/>
  <c r="I22" i="220"/>
  <c r="D22" i="220"/>
  <c r="D18" i="208"/>
  <c r="E18" i="208"/>
  <c r="F18" i="208"/>
  <c r="G18" i="208"/>
  <c r="C18" i="208"/>
  <c r="D18" i="197"/>
  <c r="E18" i="197"/>
  <c r="F18" i="197"/>
  <c r="G18" i="197"/>
  <c r="C18" i="197"/>
  <c r="D8" i="209"/>
  <c r="D12" i="209"/>
  <c r="D16" i="209"/>
  <c r="D20" i="209"/>
  <c r="D24" i="209" s="1"/>
  <c r="C1" i="174"/>
  <c r="C2" i="174"/>
  <c r="C3" i="174"/>
  <c r="G93" i="217" l="1"/>
  <c r="G271" i="216"/>
  <c r="H22" i="220"/>
  <c r="G154" i="218"/>
  <c r="H271" i="216"/>
  <c r="H154" i="218"/>
  <c r="C2" i="222"/>
  <c r="C1" i="222"/>
  <c r="D2" i="220" l="1"/>
  <c r="D1" i="220"/>
  <c r="C2" i="218" l="1"/>
  <c r="C1" i="218"/>
  <c r="C2" i="217"/>
  <c r="C1" i="217"/>
  <c r="C2" i="216"/>
  <c r="C1" i="216"/>
  <c r="C3" i="212" l="1"/>
  <c r="C2" i="212"/>
  <c r="C1" i="212"/>
  <c r="D8" i="212"/>
  <c r="C8" i="212"/>
  <c r="C3" i="169" l="1"/>
  <c r="C3" i="192"/>
  <c r="C3" i="191"/>
  <c r="C2" i="162"/>
  <c r="C2" i="160"/>
  <c r="C2" i="208"/>
  <c r="C2" i="197"/>
  <c r="C2" i="209"/>
  <c r="C2" i="169"/>
  <c r="C2" i="192"/>
  <c r="C2" i="191"/>
  <c r="C1" i="160"/>
  <c r="C1" i="208"/>
  <c r="C1" i="209"/>
  <c r="C1" i="169"/>
  <c r="C1" i="192"/>
  <c r="C1" i="191"/>
  <c r="O21" i="192"/>
  <c r="O20" i="192"/>
  <c r="O19" i="192"/>
  <c r="O18" i="192"/>
  <c r="O17" i="192"/>
  <c r="O16" i="192"/>
  <c r="O15" i="192"/>
  <c r="O14" i="192"/>
  <c r="O13" i="192"/>
  <c r="O12" i="192"/>
  <c r="O11" i="192"/>
  <c r="O10" i="192"/>
  <c r="O9" i="192"/>
  <c r="O8" i="192"/>
  <c r="J21" i="192"/>
  <c r="J20" i="192"/>
  <c r="J19" i="192"/>
  <c r="J18" i="192"/>
  <c r="J17" i="192"/>
  <c r="J16" i="192"/>
  <c r="J15" i="192"/>
  <c r="J14" i="192"/>
  <c r="J13" i="192"/>
  <c r="J12" i="192"/>
  <c r="J11" i="192"/>
  <c r="J10" i="192"/>
  <c r="J9" i="192"/>
  <c r="J8" i="192"/>
  <c r="L27" i="209"/>
  <c r="K27" i="209"/>
  <c r="J27" i="209"/>
  <c r="I27" i="209"/>
  <c r="L26" i="209"/>
  <c r="K26" i="209"/>
  <c r="J26" i="209"/>
  <c r="I26" i="209"/>
  <c r="L25" i="209"/>
  <c r="K25" i="209"/>
  <c r="J25" i="209"/>
  <c r="I25" i="209"/>
  <c r="L24" i="209"/>
  <c r="K24" i="209"/>
  <c r="J24" i="209"/>
  <c r="I24" i="209"/>
  <c r="L23" i="209"/>
  <c r="K23" i="209"/>
  <c r="J23" i="209"/>
  <c r="I23" i="209"/>
  <c r="L22" i="209"/>
  <c r="K22" i="209"/>
  <c r="J22" i="209"/>
  <c r="I22" i="209"/>
  <c r="L21" i="209"/>
  <c r="K21" i="209"/>
  <c r="J21" i="209"/>
  <c r="I21" i="209"/>
  <c r="L20" i="209"/>
  <c r="K20" i="209"/>
  <c r="J20" i="209"/>
  <c r="I20" i="209"/>
  <c r="L19" i="209"/>
  <c r="K19" i="209"/>
  <c r="J19" i="209"/>
  <c r="I19" i="209"/>
  <c r="L18" i="209"/>
  <c r="K18" i="209"/>
  <c r="J18" i="209"/>
  <c r="I18" i="209"/>
  <c r="L17" i="209"/>
  <c r="K17" i="209"/>
  <c r="J17" i="209"/>
  <c r="I17" i="209"/>
  <c r="L16" i="209"/>
  <c r="K16" i="209"/>
  <c r="J16" i="209"/>
  <c r="I16" i="209"/>
  <c r="L15" i="209"/>
  <c r="K15" i="209"/>
  <c r="J15" i="209"/>
  <c r="I15" i="209"/>
  <c r="L14" i="209"/>
  <c r="K14" i="209"/>
  <c r="J14" i="209"/>
  <c r="I14" i="209"/>
  <c r="L13" i="209"/>
  <c r="K13" i="209"/>
  <c r="J13" i="209"/>
  <c r="I13" i="209"/>
  <c r="L12" i="209"/>
  <c r="K12" i="209"/>
  <c r="J12" i="209"/>
  <c r="I12" i="209"/>
  <c r="L11" i="209"/>
  <c r="K11" i="209"/>
  <c r="J11" i="209"/>
  <c r="I11" i="209"/>
  <c r="L10" i="209"/>
  <c r="K10" i="209"/>
  <c r="J10" i="209"/>
  <c r="I10" i="209"/>
  <c r="L9" i="209"/>
  <c r="K9" i="209"/>
  <c r="J9" i="209"/>
  <c r="I9" i="209"/>
  <c r="L8" i="209"/>
  <c r="K8" i="209"/>
  <c r="J8" i="209"/>
  <c r="I8" i="209"/>
  <c r="K18" i="192"/>
  <c r="K11" i="192"/>
  <c r="G22" i="169"/>
  <c r="G21" i="169"/>
  <c r="G20" i="169"/>
  <c r="G19" i="169"/>
  <c r="G18" i="169"/>
  <c r="G17" i="169"/>
  <c r="G16" i="169"/>
  <c r="G15" i="169"/>
  <c r="G14" i="169"/>
  <c r="D22" i="169"/>
  <c r="D21" i="169"/>
  <c r="D20" i="169"/>
  <c r="D19" i="169"/>
  <c r="D18" i="169"/>
  <c r="D17" i="169"/>
  <c r="D16" i="169"/>
  <c r="D15" i="169"/>
  <c r="D14" i="169"/>
  <c r="W23" i="192"/>
  <c r="V23" i="192"/>
  <c r="U23" i="192"/>
  <c r="F9" i="174" s="1"/>
  <c r="T23" i="192"/>
  <c r="R23" i="192"/>
  <c r="Q23" i="192"/>
  <c r="N23" i="192"/>
  <c r="M23" i="192"/>
  <c r="L23" i="192"/>
  <c r="I23" i="192"/>
  <c r="H23" i="192"/>
  <c r="G23" i="192"/>
  <c r="F23" i="192"/>
  <c r="E23" i="192"/>
  <c r="C9" i="174" s="1"/>
  <c r="O12" i="191"/>
  <c r="O13" i="191"/>
  <c r="O14" i="191"/>
  <c r="O15" i="191"/>
  <c r="O16" i="191"/>
  <c r="L12" i="191"/>
  <c r="L13" i="191"/>
  <c r="L14" i="191"/>
  <c r="L15" i="191"/>
  <c r="L16" i="191"/>
  <c r="I12" i="191"/>
  <c r="I13" i="191"/>
  <c r="I14" i="191"/>
  <c r="I15" i="191"/>
  <c r="I16" i="191"/>
  <c r="R18" i="191"/>
  <c r="Q18" i="191"/>
  <c r="P18" i="191"/>
  <c r="N18" i="191"/>
  <c r="M18" i="191"/>
  <c r="K18" i="191"/>
  <c r="J18" i="191"/>
  <c r="H18" i="191"/>
  <c r="G18" i="191"/>
  <c r="F18" i="191"/>
  <c r="J20" i="189"/>
  <c r="K20" i="189"/>
  <c r="I23" i="169"/>
  <c r="F13" i="174" s="1"/>
  <c r="H23" i="169"/>
  <c r="F12" i="174" s="1"/>
  <c r="E23" i="169"/>
  <c r="C13" i="174" s="1"/>
  <c r="F23" i="169"/>
  <c r="D13" i="174" s="1"/>
  <c r="B23" i="169"/>
  <c r="C12" i="174" s="1"/>
  <c r="C23" i="169"/>
  <c r="D12" i="174" s="1"/>
  <c r="G13" i="169"/>
  <c r="D13" i="169"/>
  <c r="D23" i="192"/>
  <c r="S21" i="192"/>
  <c r="P21" i="192"/>
  <c r="K21" i="192"/>
  <c r="S20" i="192"/>
  <c r="P20" i="192"/>
  <c r="K20" i="192"/>
  <c r="S19" i="192"/>
  <c r="P19" i="192"/>
  <c r="K19" i="192"/>
  <c r="S18" i="192"/>
  <c r="P18" i="192"/>
  <c r="S17" i="192"/>
  <c r="P17" i="192"/>
  <c r="K17" i="192"/>
  <c r="S16" i="192"/>
  <c r="P16" i="192"/>
  <c r="K16" i="192"/>
  <c r="S15" i="192"/>
  <c r="P15" i="192"/>
  <c r="K15" i="192"/>
  <c r="S14" i="192"/>
  <c r="P14" i="192"/>
  <c r="K14" i="192"/>
  <c r="S13" i="192"/>
  <c r="P13" i="192"/>
  <c r="K13" i="192"/>
  <c r="S12" i="192"/>
  <c r="P12" i="192"/>
  <c r="K12" i="192"/>
  <c r="S11" i="192"/>
  <c r="P11" i="192"/>
  <c r="S10" i="192"/>
  <c r="P10" i="192"/>
  <c r="K10" i="192"/>
  <c r="S9" i="192"/>
  <c r="P9" i="192"/>
  <c r="K9" i="192"/>
  <c r="S8" i="192"/>
  <c r="P8" i="192"/>
  <c r="K8" i="192"/>
  <c r="E18" i="191"/>
  <c r="O17" i="191"/>
  <c r="L17" i="191"/>
  <c r="I17" i="191"/>
  <c r="O11" i="191"/>
  <c r="L11" i="191"/>
  <c r="I11" i="191"/>
  <c r="O10" i="191"/>
  <c r="L10" i="191"/>
  <c r="I10" i="191"/>
  <c r="O9" i="191"/>
  <c r="L9" i="191"/>
  <c r="I9" i="191"/>
  <c r="O8" i="191"/>
  <c r="L8" i="191"/>
  <c r="I8" i="191"/>
  <c r="AF20" i="189"/>
  <c r="AE20" i="189"/>
  <c r="AD20" i="189"/>
  <c r="F8" i="174" s="1"/>
  <c r="Z20" i="189"/>
  <c r="AA20" i="189"/>
  <c r="AB20" i="189"/>
  <c r="R20" i="189"/>
  <c r="S20" i="189"/>
  <c r="T20" i="189"/>
  <c r="U20" i="189"/>
  <c r="V20" i="189"/>
  <c r="W20" i="189"/>
  <c r="I20" i="189"/>
  <c r="L20" i="189"/>
  <c r="M20" i="189"/>
  <c r="N20" i="189"/>
  <c r="O20" i="189"/>
  <c r="E20" i="189"/>
  <c r="F20" i="189"/>
  <c r="G20" i="189"/>
  <c r="C20" i="189"/>
  <c r="B20" i="189"/>
  <c r="AC19" i="189"/>
  <c r="X19" i="189"/>
  <c r="Y19" i="189" s="1"/>
  <c r="P19" i="189"/>
  <c r="Q19" i="189" s="1"/>
  <c r="H19" i="189"/>
  <c r="D19" i="189" s="1"/>
  <c r="AC18" i="189"/>
  <c r="X18" i="189"/>
  <c r="Y18" i="189" s="1"/>
  <c r="P18" i="189"/>
  <c r="Q18" i="189" s="1"/>
  <c r="H18" i="189"/>
  <c r="D18" i="189" s="1"/>
  <c r="AC17" i="189"/>
  <c r="X17" i="189"/>
  <c r="Y17" i="189" s="1"/>
  <c r="P17" i="189"/>
  <c r="Q17" i="189" s="1"/>
  <c r="H17" i="189"/>
  <c r="D17" i="189" s="1"/>
  <c r="AC16" i="189"/>
  <c r="X16" i="189"/>
  <c r="Y16" i="189" s="1"/>
  <c r="P16" i="189"/>
  <c r="Q16" i="189" s="1"/>
  <c r="H16" i="189"/>
  <c r="D16" i="189" s="1"/>
  <c r="AC15" i="189"/>
  <c r="X15" i="189"/>
  <c r="Y15" i="189" s="1"/>
  <c r="P15" i="189"/>
  <c r="Q15" i="189" s="1"/>
  <c r="H15" i="189"/>
  <c r="D15" i="189" s="1"/>
  <c r="AC14" i="189"/>
  <c r="X14" i="189"/>
  <c r="Y14" i="189" s="1"/>
  <c r="P14" i="189"/>
  <c r="Q14" i="189" s="1"/>
  <c r="H14" i="189"/>
  <c r="D14" i="189" s="1"/>
  <c r="AC13" i="189"/>
  <c r="X13" i="189"/>
  <c r="Y13" i="189" s="1"/>
  <c r="P13" i="189"/>
  <c r="Q13" i="189" s="1"/>
  <c r="H13" i="189"/>
  <c r="D13" i="189" s="1"/>
  <c r="AC12" i="189"/>
  <c r="X12" i="189"/>
  <c r="Y12" i="189" s="1"/>
  <c r="P12" i="189"/>
  <c r="Q12" i="189" s="1"/>
  <c r="H12" i="189"/>
  <c r="D12" i="189" s="1"/>
  <c r="AC11" i="189"/>
  <c r="X11" i="189"/>
  <c r="Y11" i="189" s="1"/>
  <c r="P11" i="189"/>
  <c r="Q11" i="189" s="1"/>
  <c r="H11" i="189"/>
  <c r="D11" i="189" s="1"/>
  <c r="AC10" i="189"/>
  <c r="X10" i="189"/>
  <c r="Y10" i="189" s="1"/>
  <c r="P10" i="189"/>
  <c r="Q10" i="189" s="1"/>
  <c r="H10" i="189"/>
  <c r="D10" i="189" s="1"/>
  <c r="AC9" i="189"/>
  <c r="X9" i="189"/>
  <c r="Y9" i="189" s="1"/>
  <c r="P9" i="189"/>
  <c r="Q9" i="189" s="1"/>
  <c r="H9" i="189"/>
  <c r="D9" i="189" s="1"/>
  <c r="F11" i="174" l="1"/>
  <c r="D9" i="174"/>
  <c r="E9" i="174" s="1"/>
  <c r="C10" i="174"/>
  <c r="G9" i="174"/>
  <c r="K9" i="174"/>
  <c r="K13" i="174"/>
  <c r="G13" i="174"/>
  <c r="E13" i="174"/>
  <c r="C8" i="174"/>
  <c r="D11" i="174"/>
  <c r="F10" i="174"/>
  <c r="F14" i="174" s="1"/>
  <c r="C11" i="174"/>
  <c r="G12" i="174"/>
  <c r="K12" i="174"/>
  <c r="E12" i="174"/>
  <c r="D23" i="169"/>
  <c r="G23" i="169"/>
  <c r="P23" i="192"/>
  <c r="P20" i="189"/>
  <c r="Q20" i="189" s="1"/>
  <c r="I18" i="191"/>
  <c r="K23" i="192"/>
  <c r="L18" i="191"/>
  <c r="J23" i="192"/>
  <c r="X20" i="189"/>
  <c r="O18" i="191"/>
  <c r="O23" i="192"/>
  <c r="H20" i="189"/>
  <c r="D20" i="189" s="1"/>
  <c r="S23" i="192"/>
  <c r="AC20" i="189"/>
  <c r="K10" i="174" l="1"/>
  <c r="G11" i="174"/>
  <c r="K11" i="174"/>
  <c r="E11" i="174"/>
  <c r="G8" i="174"/>
  <c r="K8" i="174"/>
  <c r="C14" i="174"/>
  <c r="K14" i="174" s="1"/>
  <c r="Y20" i="189"/>
  <c r="D10" i="174"/>
  <c r="E10" i="174" s="1"/>
  <c r="D8" i="174"/>
  <c r="D14" i="174" l="1"/>
  <c r="G14" i="174"/>
  <c r="E8" i="174"/>
  <c r="E14" i="174" s="1"/>
</calcChain>
</file>

<file path=xl/sharedStrings.xml><?xml version="1.0" encoding="utf-8"?>
<sst xmlns="http://schemas.openxmlformats.org/spreadsheetml/2006/main" count="3492" uniqueCount="2417">
  <si>
    <t>БРОЈ</t>
  </si>
  <si>
    <t>ВРСТА</t>
  </si>
  <si>
    <t>УКУПНО</t>
  </si>
  <si>
    <t>У К У П Н О</t>
  </si>
  <si>
    <t>инт.нега</t>
  </si>
  <si>
    <t>полу инт.</t>
  </si>
  <si>
    <t>Р.бр.</t>
  </si>
  <si>
    <t>станд. н.</t>
  </si>
  <si>
    <t xml:space="preserve">Врста лека по ЈКЛ </t>
  </si>
  <si>
    <t>Шифра лека (АТЦ)</t>
  </si>
  <si>
    <t>Заштићено име лека</t>
  </si>
  <si>
    <t>Фармацеутски облик</t>
  </si>
  <si>
    <t xml:space="preserve"> Паковање и јачина</t>
  </si>
  <si>
    <t>Количина</t>
  </si>
  <si>
    <t>Цена по паковању</t>
  </si>
  <si>
    <t xml:space="preserve">Укупна вредност </t>
  </si>
  <si>
    <t>ГРУПА САНИТЕТСКОГ МАТЕРИЈАЛА</t>
  </si>
  <si>
    <t xml:space="preserve">ПЛАНСКО-ИЗВЕШТАЈНЕ ТАБЕЛЕ </t>
  </si>
  <si>
    <t>ЗА СТАЦИОНАРНЕ ЗДРАВСТВЕНЕ УСТАНОВЕ</t>
  </si>
  <si>
    <t>Инт.ниво 2</t>
  </si>
  <si>
    <t>Инт. ниво 3</t>
  </si>
  <si>
    <t>Стандардна нега</t>
  </si>
  <si>
    <t>Доктори медицине</t>
  </si>
  <si>
    <t>медицинске сестре-техничари</t>
  </si>
  <si>
    <t>здравствени сарадници</t>
  </si>
  <si>
    <t>разлика</t>
  </si>
  <si>
    <t>Број смена</t>
  </si>
  <si>
    <t>Број дијализа годишње</t>
  </si>
  <si>
    <t>Број постеља на који се примењује норматив</t>
  </si>
  <si>
    <t>Основна радиолошка дијагностика</t>
  </si>
  <si>
    <t>ЦТ</t>
  </si>
  <si>
    <t>МР</t>
  </si>
  <si>
    <t>Клиничко - биохемијска и хематолошка дијагностика</t>
  </si>
  <si>
    <t>Микробиолошка дијагностика</t>
  </si>
  <si>
    <t>Патологија, патохистологија и цитологија</t>
  </si>
  <si>
    <t>Анестезиологија са реанимацијом</t>
  </si>
  <si>
    <t>Трансфузиологија</t>
  </si>
  <si>
    <t>Нуклеарна медицина</t>
  </si>
  <si>
    <t>Физикална медицина и рехабилитација</t>
  </si>
  <si>
    <t>Фармацеутска здравствена делатност (болничка апотека)</t>
  </si>
  <si>
    <t>Социјална медицина, информатика и статистика</t>
  </si>
  <si>
    <t>Послови припреме дијета за пацијенте и контрола намирница</t>
  </si>
  <si>
    <t>Назив организационе једицине</t>
  </si>
  <si>
    <t>Административни</t>
  </si>
  <si>
    <t>Возачи санитетског превоза</t>
  </si>
  <si>
    <t>Норматив</t>
  </si>
  <si>
    <t>Технички</t>
  </si>
  <si>
    <t>Шифра</t>
  </si>
  <si>
    <t>Организациона јединица</t>
  </si>
  <si>
    <t>Делатност - служба  (у складу са Статутом)</t>
  </si>
  <si>
    <t>Постељни фонд (у складу са Уредбом)</t>
  </si>
  <si>
    <t>Увећано за примар</t>
  </si>
  <si>
    <t>ДОКТОРИ МЕДИЦИНЕ</t>
  </si>
  <si>
    <t>ФАРМАЦЕУТИ</t>
  </si>
  <si>
    <t>МЕДИЦИНСКЕ СЕСТРЕ/ТЕХНИЧАРИ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</si>
  <si>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</si>
  <si>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</si>
  <si>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</si>
  <si>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Разлика</t>
  </si>
  <si>
    <t>САДРЖАЈ</t>
  </si>
  <si>
    <t>A</t>
  </si>
  <si>
    <t>B</t>
  </si>
  <si>
    <t>C</t>
  </si>
  <si>
    <t>D</t>
  </si>
  <si>
    <t>G</t>
  </si>
  <si>
    <t>H</t>
  </si>
  <si>
    <t>J</t>
  </si>
  <si>
    <t>L</t>
  </si>
  <si>
    <t>M</t>
  </si>
  <si>
    <t>N</t>
  </si>
  <si>
    <t>P</t>
  </si>
  <si>
    <t>R</t>
  </si>
  <si>
    <t>S</t>
  </si>
  <si>
    <t>V</t>
  </si>
  <si>
    <t>ЦИТОСТАТИЦИ СА Б ЛИСТЕ</t>
  </si>
  <si>
    <t>ЛЕКОВИ ЗА ХЕМОФИЛИЈУ</t>
  </si>
  <si>
    <t>ЛЕКОВИ У ЗУ</t>
  </si>
  <si>
    <t>АНТИИНФЕКТИВНИ ЛЕКОВИ ЗА СИСТЕМСКУ ПРИМЕНУ</t>
  </si>
  <si>
    <t>АНТИНЕОПЛАСТИЦИ И ИМУНОМОДУЛАТОРИ</t>
  </si>
  <si>
    <t>ОСТАЛО</t>
  </si>
  <si>
    <t>ХОРМОНИ ЗА СИСТЕМСКУ ПРИМЕНУ, ИСКЉУЧУЈУЋИ ПОЛНЕ ХОРМОНЕ И ИНСУЛИН</t>
  </si>
  <si>
    <t>АНТИПАРАЗИТНИ ПРОИЗВОДИ, ИНСЕКТИЦИДИ И СРЕДСТВА ЗА ЗАШТИТУ ОД ИНСЕКАТА</t>
  </si>
  <si>
    <t>Укупно</t>
  </si>
  <si>
    <t>ЛЕКОВИ КОЈИ ДЕЛУЈУ НА НЕРВНИ СИСТЕМ</t>
  </si>
  <si>
    <t>ЛЕКОВИ  ЗА ЛЕЧЕЊЕ БОЛЕСТИ  ДИГЕСТИВНОГ СИСТЕМА И  МЕТАБОЛИЗМА</t>
  </si>
  <si>
    <t>ЛЕКОВИ ЗА ЛЕЧЕЊЕ ГЕНИТОУРИНАРНОГ СИСТЕМА И ПОЛНИ ХОРМОНИ</t>
  </si>
  <si>
    <t>ЛЕКОВИ КОЈИ ДЕЛУЈУ НА КАРДИОВАСКУЛАРНИ СИСТЕМ</t>
  </si>
  <si>
    <t>ЛЕКОВИ ЗА ЛЕЧЕЊЕ БОЛЕСТИ КОЖЕ И ПОТКОЖНОГ ТКИВА (ДЕРМАТИЦИ)</t>
  </si>
  <si>
    <t>ЛЕКОВИ ЗА БОЛЕСТИ МИШИЋНО-КОСТНОГ СИСТЕМА</t>
  </si>
  <si>
    <t>ЛЕКОВИ ЗА ЛЕЧЕЊЕ БОЛЕСТИ РЕСПИРАТОРНОГ СИСТЕМА</t>
  </si>
  <si>
    <t>ЛЕКОВИ КОЈИ ДЕЛУЈУ НА ОКО И УХО</t>
  </si>
  <si>
    <t>Шифра услуге</t>
  </si>
  <si>
    <t>БРОЈ ПАЦИЈЕНАТА-УКУПНО</t>
  </si>
  <si>
    <t>БРОЈ ПРЕГЛЕДАНИХ УЗОРАКА-УКУПНО</t>
  </si>
  <si>
    <t>ЛАБОРАТОРИЈСКЕ АНАЛИЗЕ -УКУПНО</t>
  </si>
  <si>
    <t>стандардна нега</t>
  </si>
  <si>
    <t xml:space="preserve">Број лекара према нормативу </t>
  </si>
  <si>
    <t>Разлика - број лекара</t>
  </si>
  <si>
    <t>Број сестара према нормативу</t>
  </si>
  <si>
    <t>Разлика - број медицинских сестара</t>
  </si>
  <si>
    <t>Број здравствених сарадника према нормативу</t>
  </si>
  <si>
    <t>Разлика - број здравствених сарадника</t>
  </si>
  <si>
    <t>Инт. ниво3</t>
  </si>
  <si>
    <t xml:space="preserve"> амбуланте, кабинети, сале</t>
  </si>
  <si>
    <t>Увечано за примар</t>
  </si>
  <si>
    <t>Број постеља/места</t>
  </si>
  <si>
    <t>доктори медицине</t>
  </si>
  <si>
    <t>мед. техничари</t>
  </si>
  <si>
    <t>здр. сарадници</t>
  </si>
  <si>
    <t>норматив</t>
  </si>
  <si>
    <t>Дијализе</t>
  </si>
  <si>
    <t>Број доктора медицине</t>
  </si>
  <si>
    <t>Број здравствених сарадника</t>
  </si>
  <si>
    <t>мед.техничари</t>
  </si>
  <si>
    <t>Клиничка фармакологија</t>
  </si>
  <si>
    <t>Напомена: попуњавају се подаци само за делатности које постоје у здравственој установи</t>
  </si>
  <si>
    <t>краткотрајна хоспитализација</t>
  </si>
  <si>
    <t>дуготрајна хоспитализација</t>
  </si>
  <si>
    <t>55076-00</t>
  </si>
  <si>
    <t>*Ове услуге нису укључене у ултразвучну дијагностику</t>
  </si>
  <si>
    <t>Број апарата, број операционих сала</t>
  </si>
  <si>
    <t>Шифра орг.јед.</t>
  </si>
  <si>
    <t>Број постеља</t>
  </si>
  <si>
    <t>Назив здравствене установе</t>
  </si>
  <si>
    <t>Матични број здравствене установе</t>
  </si>
  <si>
    <t>Датум</t>
  </si>
  <si>
    <t>од тога на специјализацији</t>
  </si>
  <si>
    <t>од тога специјалисти</t>
  </si>
  <si>
    <t>Укупан број медицинских сестара</t>
  </si>
  <si>
    <t>Укупно норматив за сестре</t>
  </si>
  <si>
    <t>Број запослених на неодређено време који се финансирају из других средстава</t>
  </si>
  <si>
    <t>Број постеља/места*</t>
  </si>
  <si>
    <t>*За дијализе се попуњавају дијализна места</t>
  </si>
  <si>
    <t>Број запослених на неодређено време који се финансирају из средстава обавезног здравственог осигурања</t>
  </si>
  <si>
    <t>Број медицинских сестара</t>
  </si>
  <si>
    <t>норматив медицинских сестара</t>
  </si>
  <si>
    <t>разлика медицинских сестара</t>
  </si>
  <si>
    <t>норматив  здравствених сарадника</t>
  </si>
  <si>
    <t>разлика здравствених сарадника</t>
  </si>
  <si>
    <t>Укупан број доктора медицине</t>
  </si>
  <si>
    <t>Укупно норматив за докторе медицине</t>
  </si>
  <si>
    <t>норматив доктора медицине</t>
  </si>
  <si>
    <t>разлика доктора медицине</t>
  </si>
  <si>
    <t>Број фармацеута</t>
  </si>
  <si>
    <t>Број мед. сестара</t>
  </si>
  <si>
    <t>Број здр. сарадника</t>
  </si>
  <si>
    <t>Административни радници</t>
  </si>
  <si>
    <t>Технички радници</t>
  </si>
  <si>
    <t>Укупан кадар у здравственој установи</t>
  </si>
  <si>
    <t>Укупно запослених на неодређено време</t>
  </si>
  <si>
    <t>Болничке постеље</t>
  </si>
  <si>
    <t>Број хоспитализованих лица</t>
  </si>
  <si>
    <t>Просечна дужина лечења (дани)</t>
  </si>
  <si>
    <t>Просечна заузетост постеља (%)</t>
  </si>
  <si>
    <t>Број дана хоспитализације</t>
  </si>
  <si>
    <t>Капацитети и коришћење болничких постеља</t>
  </si>
  <si>
    <t>Пратиоци лечених лица</t>
  </si>
  <si>
    <t>Број лечених лица</t>
  </si>
  <si>
    <t>Број дана лечења</t>
  </si>
  <si>
    <t>Број дана боравка</t>
  </si>
  <si>
    <t>Организациона једицина</t>
  </si>
  <si>
    <t>Назив услуге</t>
  </si>
  <si>
    <t>Назив</t>
  </si>
  <si>
    <t>Број прегледаних пацијената</t>
  </si>
  <si>
    <t>Укупан број услуга</t>
  </si>
  <si>
    <t>Укупан број прегледаних пацијената</t>
  </si>
  <si>
    <t>Укупно свих услуга</t>
  </si>
  <si>
    <t>Број пацијената</t>
  </si>
  <si>
    <t>Број прегледаних узорака</t>
  </si>
  <si>
    <t>Б. Микробиолошке и паразитолошке анализе укупно</t>
  </si>
  <si>
    <t>Лекови</t>
  </si>
  <si>
    <t>ЛЕКОВИ ЗА ЛЕЧЕЊЕ БОЛЕСТИ КРВИ И КРВОТВОРНИХ ОРГАНА</t>
  </si>
  <si>
    <t>Санитетски и медицински потрошни материјал</t>
  </si>
  <si>
    <t>Капацитети и коришћење дневних болница</t>
  </si>
  <si>
    <t>фармацеути</t>
  </si>
  <si>
    <t>Заједничке медицинске делатности</t>
  </si>
  <si>
    <t>Здравствени радници и сарадници на одељењима</t>
  </si>
  <si>
    <t>Здравствени радници и сарадници у дневној болници и дијализи</t>
  </si>
  <si>
    <t>Здравствени радници и сарадници у заједничким медицинским делатностима</t>
  </si>
  <si>
    <t>Немедицински радници</t>
  </si>
  <si>
    <t>А. Биохемијске и хематолошке анализе укупно</t>
  </si>
  <si>
    <t>основни норматив</t>
  </si>
  <si>
    <t>Укупан норматив</t>
  </si>
  <si>
    <t>Број пратилаца</t>
  </si>
  <si>
    <t xml:space="preserve"> </t>
  </si>
  <si>
    <t>ДСГ шифра</t>
  </si>
  <si>
    <t>Назив дијагностички сродне групе</t>
  </si>
  <si>
    <t>УКУПНО ДСГ Група</t>
  </si>
  <si>
    <t>A01Z</t>
  </si>
  <si>
    <t>Трансплантација јетре</t>
  </si>
  <si>
    <t>A03Z</t>
  </si>
  <si>
    <t>Трансплантација плућа или срца</t>
  </si>
  <si>
    <t>A05Z</t>
  </si>
  <si>
    <t>Транспалнтација срца</t>
  </si>
  <si>
    <t>A06A</t>
  </si>
  <si>
    <t>Трахеостомија са вентилаторном подршком &gt;95 сати, са врло тешким КК</t>
  </si>
  <si>
    <t>A06B</t>
  </si>
  <si>
    <t>Трахеостомија са вентилаторном подршком &gt;95 сати, без врло тешких КК или Трахеостомија/вентилација &gt;95 сати са врло тешким КК</t>
  </si>
  <si>
    <t>A06C</t>
  </si>
  <si>
    <t>Вентилаторна подршка &gt;95 сати без врло тешких КК</t>
  </si>
  <si>
    <t>A06D</t>
  </si>
  <si>
    <t>Трахеостомија, без врло тешких КК</t>
  </si>
  <si>
    <t>A07Z</t>
  </si>
  <si>
    <t>Алогена трансплантација коштане сржи</t>
  </si>
  <si>
    <t>A08A</t>
  </si>
  <si>
    <t>Аутогена трансплантација коштане сржи, са врло тешким КК</t>
  </si>
  <si>
    <t>A08B</t>
  </si>
  <si>
    <t>Аутогена трансплантација коштане сржи, без врло тешких КК</t>
  </si>
  <si>
    <t>A09A</t>
  </si>
  <si>
    <t>Трансплантација бубрега и панкреаса, са врло тешким КК</t>
  </si>
  <si>
    <t>A09B</t>
  </si>
  <si>
    <t>Трансплантација бубрега, искључујући трансплантацију панкреаса, без врло тешких КК</t>
  </si>
  <si>
    <t>A10Z</t>
  </si>
  <si>
    <t>Уградња вештачке потпоре у комору</t>
  </si>
  <si>
    <t>A11A</t>
  </si>
  <si>
    <t>Уградња спиналног апарата за инфузију, са врло тешким КК</t>
  </si>
  <si>
    <t>A11B</t>
  </si>
  <si>
    <t>Уградња спиналног апарата за инфузију, без врло тешких КК</t>
  </si>
  <si>
    <t>A12Z</t>
  </si>
  <si>
    <t>Уградња уређаја за неуростимулацију</t>
  </si>
  <si>
    <t>A40Z</t>
  </si>
  <si>
    <t>Екстракорпорална мембранска оксигенација (EKMO) без операције срца</t>
  </si>
  <si>
    <t>Болести и поремећаји нервног система</t>
  </si>
  <si>
    <t>B01A</t>
  </si>
  <si>
    <t>Ревизија вентрикуларног шанта, са врло тешким или тешким КК</t>
  </si>
  <si>
    <t>B01B</t>
  </si>
  <si>
    <t>Ревизија вентрикуларног шанта, без врло тешких и тешких КК</t>
  </si>
  <si>
    <t>B02A</t>
  </si>
  <si>
    <t>Краниотомија, са врло тешким КК</t>
  </si>
  <si>
    <t>B02B</t>
  </si>
  <si>
    <t>Краниотомија, са умерено тешким КК</t>
  </si>
  <si>
    <t>B02C</t>
  </si>
  <si>
    <t>Краниотомија без КК</t>
  </si>
  <si>
    <t>B03A</t>
  </si>
  <si>
    <t>Процедуре на кичменом стубу (спиналне процедуре), са врло тешким и тешким КК</t>
  </si>
  <si>
    <t>B03B</t>
  </si>
  <si>
    <t>Процедуре на кичменом стубу (спиналне процедуре), без врло тешких или тешких КК</t>
  </si>
  <si>
    <t>B04A</t>
  </si>
  <si>
    <t>Екстракранијалне процедуре на крвним судовима, са врло тешким или тешким КК</t>
  </si>
  <si>
    <t>B04B</t>
  </si>
  <si>
    <t>Екстракранијалне процедуре на крвним судовима, без врло тешких или тешких КК</t>
  </si>
  <si>
    <t>B05Z</t>
  </si>
  <si>
    <r>
      <t>Хируршки захват на карпалном тунелу (декомпресија</t>
    </r>
    <r>
      <rPr>
        <b/>
        <i/>
        <sz val="10"/>
        <rFont val="Calibri"/>
        <family val="2"/>
      </rPr>
      <t xml:space="preserve"> </t>
    </r>
    <r>
      <rPr>
        <i/>
        <sz val="10"/>
        <rFont val="Calibri"/>
        <family val="2"/>
      </rPr>
      <t>n.medianus-a</t>
    </r>
    <r>
      <rPr>
        <b/>
        <sz val="10"/>
        <rFont val="Calibri"/>
        <family val="2"/>
      </rPr>
      <t>)</t>
    </r>
  </si>
  <si>
    <t>B06A</t>
  </si>
  <si>
    <t>Процедуре код церебралне парализе, мишићне дистрофије, неуропатије, са врло тешким или тешким КК</t>
  </si>
  <si>
    <t>B06B</t>
  </si>
  <si>
    <t>Процедуре код церебралне парализе, мишићне дистрофије, неуропатије, без врло тешких или тешких КК</t>
  </si>
  <si>
    <t>B07A</t>
  </si>
  <si>
    <t>Процедуре на периферним и кранијалним нервима као и друге процедуре на нервом систему са КК</t>
  </si>
  <si>
    <t>B07B</t>
  </si>
  <si>
    <t>Процедуре на периферним и кранијалним нервима као и друге процедуре на нервом систему без КК</t>
  </si>
  <si>
    <t>B40Z</t>
  </si>
  <si>
    <t>Плазмафереза и неуролошке болести</t>
  </si>
  <si>
    <t>B41Z</t>
  </si>
  <si>
    <t>Телеметријски ЕЕГ мониторинг</t>
  </si>
  <si>
    <t>B42A</t>
  </si>
  <si>
    <t>Дијагностички поступак на нервном систему са вентилаторном подршком, са врло тешким КК</t>
  </si>
  <si>
    <t>B42B</t>
  </si>
  <si>
    <t>Дијагностички поступак на нервном систему са вентилаторном подршком, без врло тешких КК</t>
  </si>
  <si>
    <t>B60A</t>
  </si>
  <si>
    <t>Установљена параплегија,квадриплегија са или без оперативног поступка са врло тешким КК</t>
  </si>
  <si>
    <t>B60B</t>
  </si>
  <si>
    <t>Установљена параплегија,квадриплегија са или без оперативног поступка без врло тешких КК</t>
  </si>
  <si>
    <t>B61A</t>
  </si>
  <si>
    <t>Стања кичмене мождине са или без оперативног поступка са врло тешким и тешким КК</t>
  </si>
  <si>
    <t>B61B</t>
  </si>
  <si>
    <t>Стања кичмене мождине са или без оперативног поступка без врло тешких и тешких КК</t>
  </si>
  <si>
    <t>B62Z</t>
  </si>
  <si>
    <t>Пријем због аферезе</t>
  </si>
  <si>
    <t>B63Z</t>
  </si>
  <si>
    <t>Деменција и остале хроничне сметње мождане функције</t>
  </si>
  <si>
    <t>B64A</t>
  </si>
  <si>
    <t>Делиријум са врло тешким КК</t>
  </si>
  <si>
    <t>B64B</t>
  </si>
  <si>
    <t>Делиријум безврло тешких КК</t>
  </si>
  <si>
    <t>B65Z</t>
  </si>
  <si>
    <t>Церебрална парализа</t>
  </si>
  <si>
    <t>B66A</t>
  </si>
  <si>
    <t>Неоплазма нервог система са врло тешким или тешким КК</t>
  </si>
  <si>
    <t>B66B</t>
  </si>
  <si>
    <t>Неоплазма нервог система без врло тешких или тешких КК</t>
  </si>
  <si>
    <t>B67A</t>
  </si>
  <si>
    <t>Дегенеративни поремећаји нервног система, са врло тешким или тешким КК</t>
  </si>
  <si>
    <t>B67B</t>
  </si>
  <si>
    <t>Дегенеративни поремећаји нервног система без КК, старост  &gt; 59 година, без врло тешких или тешких КК</t>
  </si>
  <si>
    <t>B67C</t>
  </si>
  <si>
    <t>Дегенеративни поремећаји нервног система без КК, старост  &lt; 60 година, без врло тешких или тешких КК</t>
  </si>
  <si>
    <t>B68A</t>
  </si>
  <si>
    <t>Мултипла склероза и церебрална атаксија, са КК</t>
  </si>
  <si>
    <t>B68B</t>
  </si>
  <si>
    <t>Мултипла склероза и церебрална атаксија, без КК</t>
  </si>
  <si>
    <t>B69A</t>
  </si>
  <si>
    <t>ТИА и прецеребрална оклузија, са врло тешким или тешким КК</t>
  </si>
  <si>
    <t>B69B</t>
  </si>
  <si>
    <t>ТИА и прецеребрална оклузија, без врло тешких или тешких КК</t>
  </si>
  <si>
    <t>B70A</t>
  </si>
  <si>
    <t>Мождани удар (шлог), са врло тешким КК</t>
  </si>
  <si>
    <t>B70B</t>
  </si>
  <si>
    <t>Мождани удар (шлог), са тешким КК</t>
  </si>
  <si>
    <t>B70C</t>
  </si>
  <si>
    <t>Мождани удар (шлог), без врло тешких или тешких КК</t>
  </si>
  <si>
    <t>B70D</t>
  </si>
  <si>
    <t>Мождани удар, смртни исход или трансфер (премештај у другу болницу), &lt; 5 дана</t>
  </si>
  <si>
    <t>B71A</t>
  </si>
  <si>
    <t>Поремећај кранијалних и периферних нерава са КК</t>
  </si>
  <si>
    <t>B71B</t>
  </si>
  <si>
    <t>B72A</t>
  </si>
  <si>
    <t>Инфекције нервног система које искључују вирусни менингитис, са врло тешким или тешким КК</t>
  </si>
  <si>
    <t>B72B</t>
  </si>
  <si>
    <t>Инфекције нервног система које искључују вирусни менингитис, без врло тешких или тешких КК</t>
  </si>
  <si>
    <t>B73Z</t>
  </si>
  <si>
    <t>Вирусни менингитис</t>
  </si>
  <si>
    <t>B74A</t>
  </si>
  <si>
    <t>Нетрауматски ступор и кома, са врло тешким КК</t>
  </si>
  <si>
    <t>B74B</t>
  </si>
  <si>
    <t>Нетрауматски ступор и кома, без врло тешких КК</t>
  </si>
  <si>
    <t>B75Z</t>
  </si>
  <si>
    <t>Фебрилне конвулзије</t>
  </si>
  <si>
    <t>B76A</t>
  </si>
  <si>
    <t>Напад (неуролошки), са врло тешким или тешким КК</t>
  </si>
  <si>
    <t>B76B</t>
  </si>
  <si>
    <t>Напад (неуролошки), без врло тешких или тешких КК</t>
  </si>
  <si>
    <t>B77Z</t>
  </si>
  <si>
    <t>Главобоља</t>
  </si>
  <si>
    <t>B78A</t>
  </si>
  <si>
    <t>Интракранијална повреда, са врло тешким или тешким КК</t>
  </si>
  <si>
    <t>B78B</t>
  </si>
  <si>
    <t>Интракранијална повреда, без врло тешких или тешких КК</t>
  </si>
  <si>
    <t>B79A</t>
  </si>
  <si>
    <t>Прелом лобање, са врло тешким или тешким КК</t>
  </si>
  <si>
    <t>B79B</t>
  </si>
  <si>
    <t>Прелом лобање, без врло тешких или тешких КК</t>
  </si>
  <si>
    <t>B80Z</t>
  </si>
  <si>
    <t>Остале повреде главе</t>
  </si>
  <si>
    <t>B81A</t>
  </si>
  <si>
    <t>Остали поремећаји нервног система, са врло тешким или тешким КК</t>
  </si>
  <si>
    <t>B81B</t>
  </si>
  <si>
    <t>Остали поремећаји нервног система, без врло тешких или тешких КК</t>
  </si>
  <si>
    <t>B82A</t>
  </si>
  <si>
    <t>Хронична и неспецифична параплегија/квадриплегија са или без оперативног поступка, са врло тешким КК</t>
  </si>
  <si>
    <t>B82B</t>
  </si>
  <si>
    <t>Хронична и неспецифична параплегија/квадриплегија са или без оперативног поступка, са тешким КК</t>
  </si>
  <si>
    <t>B82C</t>
  </si>
  <si>
    <t>Хронична и неспецифична параплегија/квадриплегија са или без оперативног поступка, без врло тешких/тешких КК</t>
  </si>
  <si>
    <t>Болести и поремећаји ока</t>
  </si>
  <si>
    <t>C01Z</t>
  </si>
  <si>
    <t>Процедуре код пенетрантне повреде ока</t>
  </si>
  <si>
    <t>C02Z</t>
  </si>
  <si>
    <t>Енуклеација и процедуре на орбити</t>
  </si>
  <si>
    <t>C03Z</t>
  </si>
  <si>
    <t>Процедуре на ретини (мрежњачи)</t>
  </si>
  <si>
    <t>C04Z</t>
  </si>
  <si>
    <t>Велике процедуре на корнеи (рожњачи), склери (беоњачи) и конјуктиви (вежњачи)</t>
  </si>
  <si>
    <t>C05Z</t>
  </si>
  <si>
    <t>Дакриоцисториностомија</t>
  </si>
  <si>
    <t>C10Z</t>
  </si>
  <si>
    <t>Процедуре код страбизма</t>
  </si>
  <si>
    <t>C11Z</t>
  </si>
  <si>
    <t>Процедуре на очном капку</t>
  </si>
  <si>
    <t>C12Z</t>
  </si>
  <si>
    <t>Остале процедуре на а корнеи (рожњачи), склери (беоњачи) и конјуктиви (вежњачи)</t>
  </si>
  <si>
    <t>C13Z</t>
  </si>
  <si>
    <t>Процедуре на сузном апарату</t>
  </si>
  <si>
    <t>C14Z</t>
  </si>
  <si>
    <t>Остале процедуре на оку</t>
  </si>
  <si>
    <t>C15A</t>
  </si>
  <si>
    <t>Глауком или сложене процедуре код катаракте</t>
  </si>
  <si>
    <t>C15B</t>
  </si>
  <si>
    <t>Глауком или сложене процедуре код катаракте, истог дана</t>
  </si>
  <si>
    <t>C16Z</t>
  </si>
  <si>
    <t>Процедуре на сочиву</t>
  </si>
  <si>
    <t>C60A</t>
  </si>
  <si>
    <t>Акутне и велике инфекције ока, са врло тешким или тешким КК</t>
  </si>
  <si>
    <t>C60B</t>
  </si>
  <si>
    <t>Акутне и велике инфекције ока, без врло тешких или тешких КК</t>
  </si>
  <si>
    <t>C61A</t>
  </si>
  <si>
    <t>Неуролошки и васкуларни поремећаји ока, са врло тешким КК</t>
  </si>
  <si>
    <t>C61B</t>
  </si>
  <si>
    <t>Неуролошки и васкуларни поремећаји ока, без врло тешких КК</t>
  </si>
  <si>
    <t>C62Z</t>
  </si>
  <si>
    <t>Хифема и медицински обрађена траума ока</t>
  </si>
  <si>
    <t>C63Z</t>
  </si>
  <si>
    <t>Остали поремећаји ока</t>
  </si>
  <si>
    <t>Болести и поремећају ува, носа, уста и грла</t>
  </si>
  <si>
    <t>D01Z</t>
  </si>
  <si>
    <t xml:space="preserve">Кохлеарни имплант </t>
  </si>
  <si>
    <t>D02A</t>
  </si>
  <si>
    <t>Процедуре на глави и врату, са врло тешким или тешким КК</t>
  </si>
  <si>
    <t>D02B</t>
  </si>
  <si>
    <t>Процедуре на глави и врату, са малигнитетом или умереним КК</t>
  </si>
  <si>
    <t>D02C</t>
  </si>
  <si>
    <t>Процедуре на глави и врату, без малигнитета или КК</t>
  </si>
  <si>
    <t>D03Z</t>
  </si>
  <si>
    <t>Хируршка репарација расцепа усне или непца</t>
  </si>
  <si>
    <t>D04A</t>
  </si>
  <si>
    <t>Операција максиле, са КК</t>
  </si>
  <si>
    <t>D04B</t>
  </si>
  <si>
    <t>Операција максиле, без КК</t>
  </si>
  <si>
    <t>D05Z</t>
  </si>
  <si>
    <t>Процедуре на паротидној жлезди</t>
  </si>
  <si>
    <t>D06Z</t>
  </si>
  <si>
    <t>Процедуре на параназалним синусима и мастоидном наставку и сложене процедуре на средњем уху</t>
  </si>
  <si>
    <t>D09Z</t>
  </si>
  <si>
    <t>Разне процедуре на уху, грлу, носу и усној дупљи</t>
  </si>
  <si>
    <t>D10Z</t>
  </si>
  <si>
    <t>Процедуре на носу</t>
  </si>
  <si>
    <t>D11Z</t>
  </si>
  <si>
    <t>Тонзилектомија, Аденоидектомија</t>
  </si>
  <si>
    <t>D12Z</t>
  </si>
  <si>
    <t>Остале процедуре на уху, грлу, носу и усној дупљи</t>
  </si>
  <si>
    <t>D13Z</t>
  </si>
  <si>
    <t xml:space="preserve">Миринготомија и инсерција тубуса </t>
  </si>
  <si>
    <t>D14Z</t>
  </si>
  <si>
    <t>Процедуре у усној дупљи и пљувачним жлездама</t>
  </si>
  <si>
    <t>D15Z</t>
  </si>
  <si>
    <t>Процедуре на мастоидном наставку</t>
  </si>
  <si>
    <t>D40Z</t>
  </si>
  <si>
    <t xml:space="preserve">Вађење и поправка зуба </t>
  </si>
  <si>
    <t>D60A</t>
  </si>
  <si>
    <t>Малигнитет уха, грла, носа и усне дупље, са врло тешким или тешким КК</t>
  </si>
  <si>
    <t>D60B</t>
  </si>
  <si>
    <t>Малигнитет уха, грла, носа и усне дупље, без врло тешких или тешких КК</t>
  </si>
  <si>
    <t>D61Z</t>
  </si>
  <si>
    <t>Губитак равнотеже</t>
  </si>
  <si>
    <t>D62Z</t>
  </si>
  <si>
    <t xml:space="preserve">Крварење из носа (епистакса) </t>
  </si>
  <si>
    <t>D63Z</t>
  </si>
  <si>
    <t>Запаљење средњег ува и инфекција горњег респираторног тракта</t>
  </si>
  <si>
    <t>D64Z</t>
  </si>
  <si>
    <t>Ларинготрахеитис и епиглотитис</t>
  </si>
  <si>
    <t>D65Z</t>
  </si>
  <si>
    <t>Траума и деформитети носа</t>
  </si>
  <si>
    <t>D66A</t>
  </si>
  <si>
    <t>Остале дијагнозе код уха, грла, носа и усне дупље, са КК</t>
  </si>
  <si>
    <t>D66B</t>
  </si>
  <si>
    <t>Остале дијагнозе код уха, грла, носа и усне дупље, без КК</t>
  </si>
  <si>
    <t>D67A</t>
  </si>
  <si>
    <t xml:space="preserve">Болести уста и зуба, које искључују вађење и поправку зуба </t>
  </si>
  <si>
    <t>D67B</t>
  </si>
  <si>
    <t>Болести уста и зуба, које искључују вађење зуба  и поправку зуба, истог дана</t>
  </si>
  <si>
    <t>Болести и поремећаји респираторног система</t>
  </si>
  <si>
    <t>E01A</t>
  </si>
  <si>
    <t>Велике процедуре на грудном кошу, са врло тешким КК</t>
  </si>
  <si>
    <t>E01B</t>
  </si>
  <si>
    <t>Велике процедуре на грудном кошу, без врло тешких КК</t>
  </si>
  <si>
    <t>E02A</t>
  </si>
  <si>
    <t>Остали оперативни поступци на респираторном систему, са врло тешким КК</t>
  </si>
  <si>
    <t>E02B</t>
  </si>
  <si>
    <t>Остали оперативни поступци на респираторном систему, са тешким КК</t>
  </si>
  <si>
    <t>E02C</t>
  </si>
  <si>
    <t>Остали оперативни поступци на респираторном систему, без врло тешких или тешких КК</t>
  </si>
  <si>
    <t>E40A</t>
  </si>
  <si>
    <t>Болести респираторног система и механичка вентилација, са врло тешким КК</t>
  </si>
  <si>
    <t>E40B</t>
  </si>
  <si>
    <t>Болести респираторног система и механичка вентилација, без врло тешких КК</t>
  </si>
  <si>
    <t>E41Z</t>
  </si>
  <si>
    <t>Болести респираторног система и неинвазивна механичка вентилација</t>
  </si>
  <si>
    <t>E42A</t>
  </si>
  <si>
    <t>Бронхоскопија, са врло тешким КК</t>
  </si>
  <si>
    <t>E42B</t>
  </si>
  <si>
    <t>Бронхоскопија, без врло тешких КК</t>
  </si>
  <si>
    <t>E42C</t>
  </si>
  <si>
    <t>Бронхоскопија, дневна болница</t>
  </si>
  <si>
    <t>E60A</t>
  </si>
  <si>
    <t>Цистична фиброза, са врло тешким или тешким КК</t>
  </si>
  <si>
    <t>E60B</t>
  </si>
  <si>
    <t>Цистична фиброза, без врло тешких или тешких КК</t>
  </si>
  <si>
    <t>E61A</t>
  </si>
  <si>
    <t>Плућна емболија, са врло тешким или тешким КК</t>
  </si>
  <si>
    <t>E61B</t>
  </si>
  <si>
    <t>Плућна емболија, без врло тешких или тешких КК</t>
  </si>
  <si>
    <t>E62A</t>
  </si>
  <si>
    <t>Инфекције или запаљења респираторног система, са врло тешким КК</t>
  </si>
  <si>
    <t>E62B</t>
  </si>
  <si>
    <t>Инфекције или запаљења респираторног система, са тешким и умерено тешким КК</t>
  </si>
  <si>
    <t>E62C</t>
  </si>
  <si>
    <t>Инфекције или запаљења респираторног система, без КК</t>
  </si>
  <si>
    <t>E63Z</t>
  </si>
  <si>
    <t>Апнеја у сну</t>
  </si>
  <si>
    <t>E64A</t>
  </si>
  <si>
    <t>Едем плућа и респираторна инсуфицијенција, са врло тешким КК</t>
  </si>
  <si>
    <t>E64B</t>
  </si>
  <si>
    <t>Едем плућа и респираторна инсуфицијенција, без врло тешких КК</t>
  </si>
  <si>
    <t>E65A</t>
  </si>
  <si>
    <t>ХОБП, са врло тешким или тешким КК</t>
  </si>
  <si>
    <t>E65B</t>
  </si>
  <si>
    <t>ХОБП, без врло тешких или тешких КК</t>
  </si>
  <si>
    <t>E66A</t>
  </si>
  <si>
    <t>Велика траума грудног коша, са врло тешким КК</t>
  </si>
  <si>
    <t>E66B</t>
  </si>
  <si>
    <t>Велика траума грудног коша, са тешким или умереним KK</t>
  </si>
  <si>
    <t>E66C</t>
  </si>
  <si>
    <t>Велика траума грудног коша, без КК</t>
  </si>
  <si>
    <t>E67A</t>
  </si>
  <si>
    <t>Симптоми и знаци на респираторном систему, са врло тешким или тешким КК</t>
  </si>
  <si>
    <t>E67B</t>
  </si>
  <si>
    <t>Симптоми и знаци на респираторном систему, без врло тешких или тешких КК</t>
  </si>
  <si>
    <t>E68A</t>
  </si>
  <si>
    <t>Пнеумоторакс, са врло тешким КК</t>
  </si>
  <si>
    <t>E68B</t>
  </si>
  <si>
    <t>Пнеумоторакс, без врло тешких КК</t>
  </si>
  <si>
    <t>E69A</t>
  </si>
  <si>
    <t>Бронхитис и астма, са врло тешким КК</t>
  </si>
  <si>
    <t>E69B</t>
  </si>
  <si>
    <t>Бронхитис и астма, без врло тешких КК</t>
  </si>
  <si>
    <t>E70A</t>
  </si>
  <si>
    <t>Пертусис (велики кашаљ), са КК</t>
  </si>
  <si>
    <t>E70B</t>
  </si>
  <si>
    <t>Пертусис (велики кашаљ), без КК</t>
  </si>
  <si>
    <t>E71A</t>
  </si>
  <si>
    <t>Неоплазма респираторног система, са врло тешким КК</t>
  </si>
  <si>
    <t>E71B</t>
  </si>
  <si>
    <t>Неоплазма респираторног система, без КК</t>
  </si>
  <si>
    <t>E72Z</t>
  </si>
  <si>
    <t>Проблеми са дисањем који потичу из неонаталног периода</t>
  </si>
  <si>
    <t>E73A</t>
  </si>
  <si>
    <t>Плеурални излив, са врло тешким КК</t>
  </si>
  <si>
    <t>E73B</t>
  </si>
  <si>
    <t>Плеурални излив, са тешким КК</t>
  </si>
  <si>
    <t>E73C</t>
  </si>
  <si>
    <t>Плеурални излив, без врло тешких или тешких КК</t>
  </si>
  <si>
    <t>E74A</t>
  </si>
  <si>
    <t>Болести интерстицијума плућа, са врло тешким КК</t>
  </si>
  <si>
    <t>E74B</t>
  </si>
  <si>
    <t>Болести интерстицијума плућа, са тешким КК</t>
  </si>
  <si>
    <t>E74C</t>
  </si>
  <si>
    <t>Болести интерстицијума плућа, без врло тешких или тешких КК</t>
  </si>
  <si>
    <t>E75A</t>
  </si>
  <si>
    <t>Остале болести респираторног система, са врло тешким KK</t>
  </si>
  <si>
    <t>E75B</t>
  </si>
  <si>
    <t>Остале болести респираторног система, са тешким или умереним KK</t>
  </si>
  <si>
    <t>E75C</t>
  </si>
  <si>
    <t>Остале болести респираторног система, без KK</t>
  </si>
  <si>
    <t>E76Z</t>
  </si>
  <si>
    <t>Плућна туберкулоза</t>
  </si>
  <si>
    <t>Болести и поремећаји циркулаторног система</t>
  </si>
  <si>
    <t>F01A</t>
  </si>
  <si>
    <t>Имплантација или замена аутоматског кардиовертер дефибрилатора, потпуни систем, са врло тешким или тешким КК</t>
  </si>
  <si>
    <t>F01B</t>
  </si>
  <si>
    <t>Имплантација или замена аутоматског кардиовертер дефибрилатора, потпуни систем, без врло тешких или тешких КК</t>
  </si>
  <si>
    <t>F02Z</t>
  </si>
  <si>
    <t>Имплантација или замена дела аутоматског кардиовертер дефибрилатора</t>
  </si>
  <si>
    <t>F03A</t>
  </si>
  <si>
    <t>Процедуре на срчаном залиску са применом пумпе за кардиопулмонални бајпас, са инвазивном дијагностиком на срцу, са врло тешким КК</t>
  </si>
  <si>
    <t>F03B</t>
  </si>
  <si>
    <t>Процедуре на срчаном залиску са применом пумпе за кардиопулмонални бајпас, са инвазивном дијагностиком на срцу, без брло тешких КК</t>
  </si>
  <si>
    <t>F04A</t>
  </si>
  <si>
    <t>F04B</t>
  </si>
  <si>
    <t>Процедуре на срчаном залиску са применом пумпе за кардиопулмонални бајпас, са инвазивном дијагностиком на срцу, без врло тешких КК</t>
  </si>
  <si>
    <t>F05A</t>
  </si>
  <si>
    <t>Коронарни бајпас са инвазивном дијагностиком на срцу, са врло тешким КК</t>
  </si>
  <si>
    <t>F05B</t>
  </si>
  <si>
    <t>Коронарни бајпас са инвазивном дијагностиком на срцу, без врло тешких КК</t>
  </si>
  <si>
    <t>F06A</t>
  </si>
  <si>
    <t>Коронарни бајпас са инвазивном дијагностиком на срцу, са врло тешким или тешким КК</t>
  </si>
  <si>
    <t>F06B</t>
  </si>
  <si>
    <t>Коронарни бајпас са инвазивном дијагностиком на срцу, без врло тешких или тешких КК</t>
  </si>
  <si>
    <t>F07A</t>
  </si>
  <si>
    <t>Остале кардиоторакалне или васкуларне процедуре са применом пумпе (за екстракорпоралну циркулацију) за кардиопулмонални бајпас, са врло тешким КК</t>
  </si>
  <si>
    <t>F07B</t>
  </si>
  <si>
    <t>Остале кардиоторакалне или васкуларне процедуре са применом пумпе  (за екстракорпоралну циркулацију) за кардиопулмонални бајпас, са тешким или умереним КК</t>
  </si>
  <si>
    <t>F07C</t>
  </si>
  <si>
    <t>Остале кардиоторакалне или васкуларне процедуре са применом пумпе (за екстракорпоралну циркулацију) за кардиопулмонални бајпас, без КК</t>
  </si>
  <si>
    <t>F08A</t>
  </si>
  <si>
    <t>Велике реконструкцијске процедуре на васкуларном систему без примене пумпе, са врло тешким КК</t>
  </si>
  <si>
    <t>F08B</t>
  </si>
  <si>
    <t>Велике реконструкцијске процедуре на васкуларном систему без примене пумпе, без врло тешких КК</t>
  </si>
  <si>
    <t>F09A</t>
  </si>
  <si>
    <t>Остале кариоторакалне процедуре без примене пумпе ѕа кардиопулмонални бајпас, са врло тешким КК</t>
  </si>
  <si>
    <t>F09B</t>
  </si>
  <si>
    <t>Остале кариоторакалне процедуре без примене пумпе ѕа кардиопулмонални бајпас, са тешким или умереним КК</t>
  </si>
  <si>
    <t>F09C</t>
  </si>
  <si>
    <t>Остале кариоторакалне процедуре без примене пумпе ѕа кардиопулмонални бајпас, без КК</t>
  </si>
  <si>
    <t>F10A</t>
  </si>
  <si>
    <t>Интервенције на коронарним крвним судовима код акутног инфаркта миокарда, са врло тешким КК</t>
  </si>
  <si>
    <t>F10B</t>
  </si>
  <si>
    <t>Интервенције на коронарним крвним судовима код акутног инфаркта миокарда, без КК</t>
  </si>
  <si>
    <t>F11A</t>
  </si>
  <si>
    <t xml:space="preserve">Ампутација због поремећаја циркулаторног система, осим горњих екстремитета и прста на нози, са врло тешким КК </t>
  </si>
  <si>
    <t>F11B</t>
  </si>
  <si>
    <t xml:space="preserve">Ампутација због поремећаја циркулаторног система, осим горњих екстремитета и прста на нози, без врло тешких КК </t>
  </si>
  <si>
    <t>F12A</t>
  </si>
  <si>
    <t>Уградња или замена пејсмејкера, потпуни систем, са врло тешким КК</t>
  </si>
  <si>
    <t>F12B</t>
  </si>
  <si>
    <t>Уградња или замена пејсмејкера, потпуни систем, без врло тешких КК</t>
  </si>
  <si>
    <t>F13A</t>
  </si>
  <si>
    <t>Ампутација горњег екстремитета и прста на нози због поремећаја циркулаторног система, са врло тешким КК</t>
  </si>
  <si>
    <t>F13B</t>
  </si>
  <si>
    <t>Ампутација горњег екстремитета и прста на нози због поремећаја циркулаторног система, без врло тешких КК</t>
  </si>
  <si>
    <t>F14A</t>
  </si>
  <si>
    <t>Васкуларне процедуре, осим велике реконструкције, без примене пумпе за кардиопулмонарни бајпас, са врло тешким КК</t>
  </si>
  <si>
    <t>F14B</t>
  </si>
  <si>
    <t>Васкуларне процедуре, осим велике реконструкције, без примене пумпе за кардиопулмонарни бајпас, са тешким КК</t>
  </si>
  <si>
    <t>F14C</t>
  </si>
  <si>
    <t>Васкуларне процедуре, осим велике реконструкције, без примене пумпе за кардиопулмонарни бајпас, без врло тешким или тешких КК</t>
  </si>
  <si>
    <t>F15A</t>
  </si>
  <si>
    <t>Интервентна коронарна процедура, без акутног инфаркта миокарда, са инсерцијом стента, са врло тешким или тешким КК</t>
  </si>
  <si>
    <t>F15B</t>
  </si>
  <si>
    <t>Интервентна коронарна процедура, без акутног инфаркта миокарда, са инсерцијом стента, без врло тешких или тешких КК</t>
  </si>
  <si>
    <t>F16A</t>
  </si>
  <si>
    <t>Интервентна коронарна процедура, без акутног инфаркта миокарда, без инсерције, са врло тешким КК</t>
  </si>
  <si>
    <t>F16B</t>
  </si>
  <si>
    <t>Интервентна коронарна процедура, без акутног инфаркта миокарда, без инсерције, без врло тешких КК</t>
  </si>
  <si>
    <t>F17A</t>
  </si>
  <si>
    <t>Имплантација или замена генератора пејсмејкера, са врло тешким или тешким КК</t>
  </si>
  <si>
    <t>F17B</t>
  </si>
  <si>
    <t>F18A</t>
  </si>
  <si>
    <t>Остале процедуре у вези са пејсмејкером, са КК</t>
  </si>
  <si>
    <t>F18B</t>
  </si>
  <si>
    <t>Остале процедуре у вези са пејсмејкером, без КК</t>
  </si>
  <si>
    <t>F19Z</t>
  </si>
  <si>
    <t>Остале васкуларе перкутане интервенције на срцу</t>
  </si>
  <si>
    <t>F20Z</t>
  </si>
  <si>
    <t>Постављање лигатуре на вену и њено уклањање</t>
  </si>
  <si>
    <t>F21A</t>
  </si>
  <si>
    <t>Остали оперативни поступци на циркулаторном систему, са врло тешким КК</t>
  </si>
  <si>
    <t>F21B</t>
  </si>
  <si>
    <t>Остали оперативни поступци на циркулаторном систему, без врло тешких КК</t>
  </si>
  <si>
    <t>F40A</t>
  </si>
  <si>
    <t>Болести (дијагнозе) циркулаторног система са механичком вентилацијом, са врло тешким КК</t>
  </si>
  <si>
    <t>F40B</t>
  </si>
  <si>
    <t>Болести (дијагнозе) циркулаторног система са механичком вентилацијом, без врло тешких КК</t>
  </si>
  <si>
    <t>F41A</t>
  </si>
  <si>
    <t>Поремећаји циркулаторног система, АИМ, инвазивна дијагностика на срцу, са врло тешким или тешким KK</t>
  </si>
  <si>
    <t>F41B</t>
  </si>
  <si>
    <t>Поремећаји циркулаторног система, АИМ, инвазивна дијагностика на срцу, без врло тешких или тешких KK</t>
  </si>
  <si>
    <t>F42A</t>
  </si>
  <si>
    <t>Поремећаји циркулације, без АИМ, са инвазивном дијагностиком на срцу, са сложеним дијагнозама или процедурама</t>
  </si>
  <si>
    <t>F42B</t>
  </si>
  <si>
    <t>Поремећаји циркулације, без АИМ, са инвазивном дијагностиком на срцу, без сложених дијагноза или процедура</t>
  </si>
  <si>
    <t>F42C</t>
  </si>
  <si>
    <t>Поремећаји циркулације, без АИМ, са инвазивном дијагностиком на срцу, дневна болница</t>
  </si>
  <si>
    <t>F43Z</t>
  </si>
  <si>
    <t>Болести (дијагнозе) циркулаторног система, са неинвазивном вентилацијом</t>
  </si>
  <si>
    <t>F60A</t>
  </si>
  <si>
    <t>Поремећаји циркулације, са АИМ, без инвазивне дијагностике на срцу, са сложенимх дијагнозама или процедурама</t>
  </si>
  <si>
    <t>F60B</t>
  </si>
  <si>
    <t>Поремећаји циркулације, се АИМ, без инвазивне дијагностике на срцу, без сложених дијагноза или процедура</t>
  </si>
  <si>
    <t>F61A</t>
  </si>
  <si>
    <t>Инфективни ендокардитис са врло тешким компликацијама</t>
  </si>
  <si>
    <t>F61B</t>
  </si>
  <si>
    <t>Инфективни ендокардитис без врло тешких компликација</t>
  </si>
  <si>
    <t>F62A</t>
  </si>
  <si>
    <t>Срчана инсуфицијенција и шок, са врло тешким КК</t>
  </si>
  <si>
    <t>F62B</t>
  </si>
  <si>
    <t>Срчана инсуфицијенција и шок, без врло тешких КК</t>
  </si>
  <si>
    <t>F63A</t>
  </si>
  <si>
    <t>Венска тромбоза са врло тешким или тешким КК</t>
  </si>
  <si>
    <t>F63B</t>
  </si>
  <si>
    <t>Венска тромбоза без врло тешких или тешких КК</t>
  </si>
  <si>
    <t>F64A</t>
  </si>
  <si>
    <t>Улцерација коже због поремећаја циркулације, са врло тешким или тешким КК</t>
  </si>
  <si>
    <t>F64B</t>
  </si>
  <si>
    <t>Улцерација коже због поремећаја циркулације, без врло тешких или тешких КК</t>
  </si>
  <si>
    <t>F65A</t>
  </si>
  <si>
    <t>Поремећај периферних крвних судова, са врло тешким или тешким КК</t>
  </si>
  <si>
    <t>F65B</t>
  </si>
  <si>
    <t>Поремећај периферних крвних судова, без врло тешких или тешких КК</t>
  </si>
  <si>
    <t>F66A</t>
  </si>
  <si>
    <t>Атеросклероза коронарних крвних судова, са КК</t>
  </si>
  <si>
    <t>F66B</t>
  </si>
  <si>
    <t>Атеросклероза коронарних крвних судова, без КК</t>
  </si>
  <si>
    <t>F67A</t>
  </si>
  <si>
    <t>Хипертензија, са КК</t>
  </si>
  <si>
    <t>F67B</t>
  </si>
  <si>
    <t>Хипертензија, без КК</t>
  </si>
  <si>
    <t>F68A</t>
  </si>
  <si>
    <t>Конгенитална болест срца, са КК</t>
  </si>
  <si>
    <t>F68B</t>
  </si>
  <si>
    <t>Конгенитална болест срца, без КК</t>
  </si>
  <si>
    <t>F69A</t>
  </si>
  <si>
    <t>Поремећаји срчаних залистака, са врло тешким или тешким КК</t>
  </si>
  <si>
    <t>F69B</t>
  </si>
  <si>
    <t>Поремећаји срчаних залистака, без врло тешких или тешких КК</t>
  </si>
  <si>
    <t>F72A</t>
  </si>
  <si>
    <r>
      <t xml:space="preserve">Нестабилна </t>
    </r>
    <r>
      <rPr>
        <b/>
        <i/>
        <sz val="10"/>
        <rFont val="Calibri"/>
        <family val="2"/>
      </rPr>
      <t>angina pectoris</t>
    </r>
    <r>
      <rPr>
        <b/>
        <sz val="10"/>
        <rFont val="Calibri"/>
        <family val="2"/>
      </rPr>
      <t xml:space="preserve"> са врло тешким или тешким KK</t>
    </r>
  </si>
  <si>
    <t>F72B</t>
  </si>
  <si>
    <r>
      <t xml:space="preserve">Нестабилна </t>
    </r>
    <r>
      <rPr>
        <b/>
        <i/>
        <sz val="10"/>
        <rFont val="Calibri"/>
        <family val="2"/>
      </rPr>
      <t>angina pectoris</t>
    </r>
    <r>
      <rPr>
        <b/>
        <sz val="10"/>
        <rFont val="Calibri"/>
        <family val="2"/>
      </rPr>
      <t xml:space="preserve"> без врло тешких или тешких KK</t>
    </r>
  </si>
  <si>
    <t>F73A</t>
  </si>
  <si>
    <t>Синкопа и колапс, са врло тешким или тешким KK</t>
  </si>
  <si>
    <t>F73B</t>
  </si>
  <si>
    <t>Синкопа и колапс, без врло тешких или тешких KK</t>
  </si>
  <si>
    <t>F74Z</t>
  </si>
  <si>
    <t>Бол у грудима</t>
  </si>
  <si>
    <t>F75A</t>
  </si>
  <si>
    <t>Остали поремећаји циркулаторног система, са врло тешким КК</t>
  </si>
  <si>
    <t>F75B</t>
  </si>
  <si>
    <t>Остали поремећаји циркулаторног система, без врло тешких КК</t>
  </si>
  <si>
    <t>F75C</t>
  </si>
  <si>
    <t>Остали поремећаји циркулаторног система, без врло тешких или тешких КК</t>
  </si>
  <si>
    <t>F76A</t>
  </si>
  <si>
    <t>Аритмија, срчани застој и поремећаји проводљивости, са врло тешким или тешким КК</t>
  </si>
  <si>
    <t>F76B</t>
  </si>
  <si>
    <t>Аритмија, срчани застој и поремећаји проводљивости, без врло тешких или тешких КК</t>
  </si>
  <si>
    <t>Болести и поремећаји дигестивног система</t>
  </si>
  <si>
    <t>G01A</t>
  </si>
  <si>
    <t>Ресекција ректума, са врло тешким КК</t>
  </si>
  <si>
    <t>G01B</t>
  </si>
  <si>
    <t>Ресекција ректума, без врло тешких КК</t>
  </si>
  <si>
    <t>G02A</t>
  </si>
  <si>
    <t>Велике процедуре на танком и дебелом цреву, са врло тешким КК</t>
  </si>
  <si>
    <t>G02B</t>
  </si>
  <si>
    <t>Велике процедуре на танком и дебелом цреву, без врло тешких КК</t>
  </si>
  <si>
    <t>G03A</t>
  </si>
  <si>
    <t>Процедуре на желуцу, једњаку и дванаестопалачном цреву и малигнитет</t>
  </si>
  <si>
    <t>G03B</t>
  </si>
  <si>
    <t>Процедуре на желуцу, једњаку и дванаестопалачном цреву и малигнитет, са врло тешким и тешким компликацијама</t>
  </si>
  <si>
    <t>G03C</t>
  </si>
  <si>
    <t>Процедуре на желуцу, једњаку и дванаестопалачном цреву и малигнитет, без врло тешких и тешких компликација</t>
  </si>
  <si>
    <t>G04A</t>
  </si>
  <si>
    <t>Адхезиолиза перитонеума, са врло тешким КК</t>
  </si>
  <si>
    <t>G04B</t>
  </si>
  <si>
    <t>Адхезиолиза перитонеума, са тешким или умереним КК</t>
  </si>
  <si>
    <t>G04C</t>
  </si>
  <si>
    <t>Адхезиолиза перитонеума, без КК</t>
  </si>
  <si>
    <t>G05A</t>
  </si>
  <si>
    <t>Мање процедуре на танком и дебелом цреву, са врло тешким КК</t>
  </si>
  <si>
    <t>G05B</t>
  </si>
  <si>
    <t>Мање процедуре на танком и дебелом цреву, са тешким или умереним КК</t>
  </si>
  <si>
    <t>G05C</t>
  </si>
  <si>
    <t>Мање процедуре на танком и дебелом цреву, без КК</t>
  </si>
  <si>
    <t>G06Z</t>
  </si>
  <si>
    <t>Процедура пилоромиотомије</t>
  </si>
  <si>
    <t>G07A</t>
  </si>
  <si>
    <t>Апендектомија са врло тешким или тешким КК</t>
  </si>
  <si>
    <t>G07B</t>
  </si>
  <si>
    <t>Апендектомија без врло тешких или тешких КК</t>
  </si>
  <si>
    <t>G10A</t>
  </si>
  <si>
    <t>Процедуре код херније, са КК</t>
  </si>
  <si>
    <t>G10B</t>
  </si>
  <si>
    <t>Процедуре код херније, без КК</t>
  </si>
  <si>
    <t>G11Z</t>
  </si>
  <si>
    <t>Процедуре на анусу и стоме</t>
  </si>
  <si>
    <t>G12A</t>
  </si>
  <si>
    <t>Остали оперативни поступци са врло тешким КК</t>
  </si>
  <si>
    <t>G12B</t>
  </si>
  <si>
    <t>Остали оперативни поступци, са тешким или умереним КК</t>
  </si>
  <si>
    <t>G12C</t>
  </si>
  <si>
    <t>Остали оперативни поступци, без КК</t>
  </si>
  <si>
    <t>G46A</t>
  </si>
  <si>
    <t>Сложена гастроскопија, са врло тешким или тешким КК</t>
  </si>
  <si>
    <t>G46B</t>
  </si>
  <si>
    <t>Сложена гастроскопија, без врло тешких или тешких КК</t>
  </si>
  <si>
    <t>G46C</t>
  </si>
  <si>
    <t>Сложена гастроскопија, истог дана</t>
  </si>
  <si>
    <t>G47A</t>
  </si>
  <si>
    <t>Остале процедуре гастроскопије, са врло тешким КК</t>
  </si>
  <si>
    <t>G47B</t>
  </si>
  <si>
    <t>Остале процедуре гастроскопије, без врло тешким КК</t>
  </si>
  <si>
    <t>G47C</t>
  </si>
  <si>
    <t>Остале процедуре гастроскопије, дневна болница</t>
  </si>
  <si>
    <t>G48A</t>
  </si>
  <si>
    <t>Колоноскопија, са врло тешким или тешким КК</t>
  </si>
  <si>
    <t>G48B</t>
  </si>
  <si>
    <t>Колоноскопија, без врло тешких или тешких КК</t>
  </si>
  <si>
    <t>G48C</t>
  </si>
  <si>
    <t>Колоноскопија, дневна болница</t>
  </si>
  <si>
    <t>G60A</t>
  </si>
  <si>
    <t>Малигнитет дигестивног система, са врло тешким или тешким КК</t>
  </si>
  <si>
    <t>G60B</t>
  </si>
  <si>
    <t>Малигнитет дигестивног система, без врло тешких или тешких КК</t>
  </si>
  <si>
    <t>G61A</t>
  </si>
  <si>
    <t>Гастроинестинална хеморагија, са врло тешким или тешким КК</t>
  </si>
  <si>
    <t>G61B</t>
  </si>
  <si>
    <t>Гастроинестинална хеморагија, без врло тешких или тешких КК</t>
  </si>
  <si>
    <t>G62Z</t>
  </si>
  <si>
    <t>Компликовани пептички улкус</t>
  </si>
  <si>
    <t>G63Z</t>
  </si>
  <si>
    <t>Некомпликовани пептички улкус</t>
  </si>
  <si>
    <t>G64A</t>
  </si>
  <si>
    <t>Инфламаторна болест црева, са КК</t>
  </si>
  <si>
    <t>G64B</t>
  </si>
  <si>
    <t>Инфламаторна болест црева, без КК</t>
  </si>
  <si>
    <t>G65A</t>
  </si>
  <si>
    <t>Опструкција гастроинтестиналног система са KK</t>
  </si>
  <si>
    <t>G65B</t>
  </si>
  <si>
    <t>Опструкција гастроинтестиналног система без KK</t>
  </si>
  <si>
    <t>G66Z</t>
  </si>
  <si>
    <t>Абдоминални бол или мезентеријски аденитис</t>
  </si>
  <si>
    <t>G67A</t>
  </si>
  <si>
    <t>Езофагитис, гастроентеритис и разни поремећаји дигестивног система, са врло тешким или тешким КК</t>
  </si>
  <si>
    <t>G67B</t>
  </si>
  <si>
    <t>Езофагитис, гастроентеритис и разни поремећаји дигестивног система, без врло тешких или тешких КК</t>
  </si>
  <si>
    <t>G70A</t>
  </si>
  <si>
    <t>Остале дијагнозе дигестивног система са KK</t>
  </si>
  <si>
    <t>G70B</t>
  </si>
  <si>
    <t>Остале дијагнозе дигестивног система без KK</t>
  </si>
  <si>
    <t>Болести и поремећаји хепатобилијарног система и панкреаса</t>
  </si>
  <si>
    <t>H01A</t>
  </si>
  <si>
    <t>Процедуре на пакнреасу, јетри и шантовима са врло тешким КК</t>
  </si>
  <si>
    <t>H01B</t>
  </si>
  <si>
    <t>Процедуре на пакнреасу, јетри и шантовима без врло тешких КК</t>
  </si>
  <si>
    <t>H02A</t>
  </si>
  <si>
    <t>Велике процедуре на билијарном тракту, малигнитет или са врло тешким КК</t>
  </si>
  <si>
    <t>H02B</t>
  </si>
  <si>
    <t>Велике процедуре на билијарном тракту, малигнитет или са умерено тешким КК</t>
  </si>
  <si>
    <t>H02C</t>
  </si>
  <si>
    <t>Велике процедуре на билијарном тракту, без малигнитет и без КК</t>
  </si>
  <si>
    <t>H05A</t>
  </si>
  <si>
    <t>Дијагностичке процедуре на хепатобилијарном систему са врло тешким или тешким КК</t>
  </si>
  <si>
    <t>H05B</t>
  </si>
  <si>
    <t>Дијагностичке процедуре на хепатобилијарном систему без врло тешких или тешких КК</t>
  </si>
  <si>
    <t>H06A</t>
  </si>
  <si>
    <t>Остали оперативни поступци на хепатобилијарном систему и панкреасу, са врло тешким КК</t>
  </si>
  <si>
    <t>H06B</t>
  </si>
  <si>
    <t>Остали оперативни поступци на хепатобилијарном систему и панкреасу, без врло тешких КК</t>
  </si>
  <si>
    <t>H07A</t>
  </si>
  <si>
    <r>
      <t xml:space="preserve">Отворена холецистектомија са затвореним испитивањем проходности </t>
    </r>
    <r>
      <rPr>
        <b/>
        <i/>
        <sz val="10"/>
        <rFont val="Calibri"/>
        <family val="2"/>
      </rPr>
      <t>ductus choledocus-а</t>
    </r>
    <r>
      <rPr>
        <b/>
        <sz val="10"/>
        <rFont val="Calibri"/>
        <family val="2"/>
      </rPr>
      <t xml:space="preserve"> или са врло тешким КК</t>
    </r>
  </si>
  <si>
    <t>H07B</t>
  </si>
  <si>
    <r>
      <t xml:space="preserve">Отворена холецистектомија без затворених испитивања проходности </t>
    </r>
    <r>
      <rPr>
        <b/>
        <i/>
        <sz val="10"/>
        <rFont val="Calibri"/>
        <family val="2"/>
      </rPr>
      <t>ductus choledocus-а</t>
    </r>
    <r>
      <rPr>
        <b/>
        <sz val="10"/>
        <rFont val="Calibri"/>
        <family val="2"/>
      </rPr>
      <t xml:space="preserve"> или без врло тешких КК</t>
    </r>
  </si>
  <si>
    <t>H08A</t>
  </si>
  <si>
    <t>Лапароскопска холецистектомија са затвореним испитивањем проходности ductus choledocus-a или са врло тешким и тешким компликацијама</t>
  </si>
  <si>
    <t>H08B</t>
  </si>
  <si>
    <t>Лапароскопска холецистектомија без затворених испитивања проходности ductus choledocus-a или без врло тешких и тешких компликација</t>
  </si>
  <si>
    <t>H40A</t>
  </si>
  <si>
    <t>Ендоскопске процедуре код крварећих варикозитета једњака, са врло тешким КК</t>
  </si>
  <si>
    <t>H40B</t>
  </si>
  <si>
    <t>Ендоскопске процедуре код крварећих варикозитета једњака, без врло тешких КК</t>
  </si>
  <si>
    <t>H43A</t>
  </si>
  <si>
    <t>Ендоскопска ретроградна холангиопанкреатографија, са врло тешким или тешким КК</t>
  </si>
  <si>
    <t>H43B</t>
  </si>
  <si>
    <t>Ендоскопска ретроградна холангиопанкреатографија, без врло тешких или тешких КК</t>
  </si>
  <si>
    <t>H60A</t>
  </si>
  <si>
    <t>Цироза и алкохолни хепатитис са врло тешким КК</t>
  </si>
  <si>
    <t>H60B</t>
  </si>
  <si>
    <t>Цироза и алкохолни хепатитис са тешким КК</t>
  </si>
  <si>
    <t>H60C</t>
  </si>
  <si>
    <t>Цироза и алкохолни хепатитис без врло тешких или тешких КК</t>
  </si>
  <si>
    <t>H61A</t>
  </si>
  <si>
    <t>Малигнитет хепатобилијарног система и панкреаса, (старост &gt; 69 година са врло тешким KK) или са врло тешким KK</t>
  </si>
  <si>
    <t>H61B</t>
  </si>
  <si>
    <t>Малигнитет хепатобилијарног система и панкреаса, (старост &gt; 69 година без врло тешких KK) или са врло тешким KK</t>
  </si>
  <si>
    <t>H62A</t>
  </si>
  <si>
    <t>Поремећаји панкреаса, без малигнитета, са врло тешким или тешким KK</t>
  </si>
  <si>
    <t>H62B</t>
  </si>
  <si>
    <t>Поремећаји панкреаса, без малигнитета, без врло тешких или тешких KK</t>
  </si>
  <si>
    <t>H63A</t>
  </si>
  <si>
    <t>Поремећаји јетре, без малигнитета, цирозе и алкохолног хепатитиса са врло тешким или тешким KK</t>
  </si>
  <si>
    <t>H63B</t>
  </si>
  <si>
    <t>Поремећаји јетре, без малигнитета, цирозе и алкохолног хепатитиса без врло тешких или тешких KK</t>
  </si>
  <si>
    <t>H64A</t>
  </si>
  <si>
    <t>Поремећаји билијарног тракта, са КК</t>
  </si>
  <si>
    <t>H64B</t>
  </si>
  <si>
    <t>Поремећаји билијарног тракта, без КК</t>
  </si>
  <si>
    <t>Болести и поремећаји мускулоскелетног система и везивног ткива</t>
  </si>
  <si>
    <t>I01A</t>
  </si>
  <si>
    <t>Обостране или вишеструке велике процедуре на зглобовима доњих екстремитета, са ревизијом или са врло тешким КК</t>
  </si>
  <si>
    <t>I01B</t>
  </si>
  <si>
    <t>Обостране или вишеструке велике процедуре на зглобовима доњих екстремитета, са ревизијом или без врло тешких КК</t>
  </si>
  <si>
    <t>I02A</t>
  </si>
  <si>
    <t>Микроваскуларна ткива или режањ коже, без шаке, са врло тешким или тешким КК</t>
  </si>
  <si>
    <t>I02B</t>
  </si>
  <si>
    <t>Режањ коже, искључујући шаку, са врло тешким или тешким КК</t>
  </si>
  <si>
    <t>I03A</t>
  </si>
  <si>
    <t>Замена кука, са врло тешким или тешким KK</t>
  </si>
  <si>
    <t>I03B</t>
  </si>
  <si>
    <t>Замена кука, без врло тешких или тешких KK</t>
  </si>
  <si>
    <t>I04A</t>
  </si>
  <si>
    <t>Замена колена, са врло тешким или тешким КК</t>
  </si>
  <si>
    <t>I04B</t>
  </si>
  <si>
    <t>Замена колена, без врло тешких или тешких КК</t>
  </si>
  <si>
    <t>I04Z</t>
  </si>
  <si>
    <t>Замена и поновно повезивање колена</t>
  </si>
  <si>
    <t>I05A</t>
  </si>
  <si>
    <t>Остале замене зглобова, са врло тешким или тешким КК</t>
  </si>
  <si>
    <t>I05B</t>
  </si>
  <si>
    <t>Остале замене зглобова, без врло тешких или тешких КК</t>
  </si>
  <si>
    <t>I06Z</t>
  </si>
  <si>
    <t>Спинална фузија и деформитет</t>
  </si>
  <si>
    <t>I07Z</t>
  </si>
  <si>
    <t>Ампутација</t>
  </si>
  <si>
    <t>I08A</t>
  </si>
  <si>
    <t>Остале процедуре на куку и фемуру, са врло тешким или тешким KK</t>
  </si>
  <si>
    <t>I08B</t>
  </si>
  <si>
    <t>Остале процедуре на куку и фемуру, без врло тешких или тешких KK</t>
  </si>
  <si>
    <t>I09A</t>
  </si>
  <si>
    <t>Спинална фузија, са врло тешким или тешким KK</t>
  </si>
  <si>
    <t>I09B</t>
  </si>
  <si>
    <t>I10A</t>
  </si>
  <si>
    <t>Остале процедуре на леђима и врату, са врло тешким или тешким КК</t>
  </si>
  <si>
    <t>I10B</t>
  </si>
  <si>
    <t>Остале процедуре на леђима и врату, без врло тешких или тешких КК</t>
  </si>
  <si>
    <t>I11Z</t>
  </si>
  <si>
    <t>Процедуре продужавања екстремитета</t>
  </si>
  <si>
    <t>I12A</t>
  </si>
  <si>
    <t>Инфекција или запаљење костију или зглобова, разне процедуре на мишићном систему и везивном ткиву са врло тешким КК</t>
  </si>
  <si>
    <t>I12B</t>
  </si>
  <si>
    <t>Инфекција или запаљење костију или зглобова, разне процедуре на мишићном систему и везивном ткиву са тешким КК</t>
  </si>
  <si>
    <t>I12C</t>
  </si>
  <si>
    <t>Инфекција или запаљење костију или зглобова, разне процедуре на мишићном систему и везивном ткиву без врло тешких или тешких КК</t>
  </si>
  <si>
    <t>I13A</t>
  </si>
  <si>
    <t>Процедуре на хумерусу, тибији, фибули, чланку (ножном), са врло тешким или тешким КК</t>
  </si>
  <si>
    <t>I13B</t>
  </si>
  <si>
    <t>Процедуре на хумерусу, тибији, фибули, чланку (ножном), без врло тешких или тешких КК</t>
  </si>
  <si>
    <t>I15Z</t>
  </si>
  <si>
    <t>Операције кранио - фацијалне регије</t>
  </si>
  <si>
    <t>I16Z</t>
  </si>
  <si>
    <t>Остале процедуре на рамену</t>
  </si>
  <si>
    <t>I17A</t>
  </si>
  <si>
    <t>Максило - фацијална хирургија, са КК</t>
  </si>
  <si>
    <t>I17B</t>
  </si>
  <si>
    <t>Максило - фацијална хирургија, без КК</t>
  </si>
  <si>
    <t>I18Z</t>
  </si>
  <si>
    <t>Остале процедуре на колену</t>
  </si>
  <si>
    <t>I19A</t>
  </si>
  <si>
    <t>Остале процедуре на лакту и подлактици, са КК</t>
  </si>
  <si>
    <t>I19B</t>
  </si>
  <si>
    <t>Остале процедуре на лакту и подлактици, без КК</t>
  </si>
  <si>
    <t>I20Z</t>
  </si>
  <si>
    <t>Остале процедуре на стопалу</t>
  </si>
  <si>
    <t>I21Z</t>
  </si>
  <si>
    <t>Локална ексцизија и одстрањење унутрашњег фиксатора кука и фемура (бутне кости)</t>
  </si>
  <si>
    <t>I23Z</t>
  </si>
  <si>
    <t>Локална ексцизија и одстрањење унутрашњег фиксатора, искључује кук и фемур (бутну кост)</t>
  </si>
  <si>
    <t>I24Z</t>
  </si>
  <si>
    <t xml:space="preserve">Артроскопија </t>
  </si>
  <si>
    <t>I25A</t>
  </si>
  <si>
    <t>Дијагностичке процедуре (укључујући и биопсију) на костима и зглобовима, са КК</t>
  </si>
  <si>
    <t>I25B</t>
  </si>
  <si>
    <t>Дијагностичке процедуре (укључујући и биопсију) на костима и зглобовима, без КК</t>
  </si>
  <si>
    <t>I27A</t>
  </si>
  <si>
    <t>Процедуре на меким ткивима, са врло тешким или тешким КК</t>
  </si>
  <si>
    <t>I27B</t>
  </si>
  <si>
    <t>Процедуре на меким ткивима, без врло тешких или тешких КК</t>
  </si>
  <si>
    <t>I28A</t>
  </si>
  <si>
    <t>Остале процедуре на везивном ткиву са КК</t>
  </si>
  <si>
    <t>I28B</t>
  </si>
  <si>
    <t>Остале процедуре на везивном ткиву без КК</t>
  </si>
  <si>
    <t>I29Z</t>
  </si>
  <si>
    <t>Реконструкција или ревизија колена</t>
  </si>
  <si>
    <t>I30Z</t>
  </si>
  <si>
    <t>Процедуре на шаци</t>
  </si>
  <si>
    <t>I31A</t>
  </si>
  <si>
    <t xml:space="preserve">Процедура ревизије на куку, са врло тешким КК </t>
  </si>
  <si>
    <t>I31B</t>
  </si>
  <si>
    <t xml:space="preserve">Процедура ревизије на куку, без врло тешких КК </t>
  </si>
  <si>
    <t>I32A</t>
  </si>
  <si>
    <t>Процедура ревизије на колену, са врло тешким КК</t>
  </si>
  <si>
    <t>I32B</t>
  </si>
  <si>
    <t>Процедура ревизије на колену, са тешким КК</t>
  </si>
  <si>
    <t>I32C</t>
  </si>
  <si>
    <t>Процедура ревизије на колену, без тешких или врло тешких КК</t>
  </si>
  <si>
    <t>I60Z</t>
  </si>
  <si>
    <t>Прелом тела фемура</t>
  </si>
  <si>
    <t>I61A</t>
  </si>
  <si>
    <t>Прелом дисталног дела фемура, са КК</t>
  </si>
  <si>
    <t>I61B</t>
  </si>
  <si>
    <t>Прелом дисталног дела фемура, без КК</t>
  </si>
  <si>
    <t>I63A</t>
  </si>
  <si>
    <t>Растргнућа, истегнућа, ишчашења у регији кука, карлице и бедара, са КК</t>
  </si>
  <si>
    <t>I63B</t>
  </si>
  <si>
    <t>Растргнућа, истегнућа, ишчашења у регији кука, карлице и бедара, без КК</t>
  </si>
  <si>
    <t>I64A</t>
  </si>
  <si>
    <t>Остеомијелитис са KK</t>
  </si>
  <si>
    <t>I64B</t>
  </si>
  <si>
    <t>Остеомијелитис без KK</t>
  </si>
  <si>
    <t>I65A</t>
  </si>
  <si>
    <t>Малигнитет везивног ткива укључујући и патолошки прелом, са врло тешким или тешким КК</t>
  </si>
  <si>
    <t>I65B</t>
  </si>
  <si>
    <t>Малигнитет везивног ткива укључујући и патолошки прелом, без врло тешких или тешких КК</t>
  </si>
  <si>
    <t>I66A</t>
  </si>
  <si>
    <t>Инфламаторни мускулоскелетни поремећаји, са врло тешким или тешким КК</t>
  </si>
  <si>
    <t>I66B</t>
  </si>
  <si>
    <t>Инфламаторни мускулоскелетни поремећаји, без врло тешких или тешких КК</t>
  </si>
  <si>
    <t>I67A</t>
  </si>
  <si>
    <t>Септички артритис, са врло тешким или тешким КК</t>
  </si>
  <si>
    <t>I67B</t>
  </si>
  <si>
    <t>Септички артритис, без врло тешких или тешких КК</t>
  </si>
  <si>
    <t>I68A</t>
  </si>
  <si>
    <t>Нехируршки спинални поремећаји, са КК</t>
  </si>
  <si>
    <t>I68B</t>
  </si>
  <si>
    <t>Нехируршки спинални поремећаји, без КК</t>
  </si>
  <si>
    <t>I68C</t>
  </si>
  <si>
    <t>Нехируршки спинални поремећаји, истог дана</t>
  </si>
  <si>
    <t>I69A</t>
  </si>
  <si>
    <t>Болести костију и специфичне артропатије, са врло тешким или тешким КК</t>
  </si>
  <si>
    <t>I69B</t>
  </si>
  <si>
    <t>Болести костију и специфичне артропатије, без врло тешких или тешких КК</t>
  </si>
  <si>
    <t>I71A</t>
  </si>
  <si>
    <t>Остали мишићно-тетивни поремећаји, са врло тешким или тешким КК</t>
  </si>
  <si>
    <t>I71B</t>
  </si>
  <si>
    <t>Остали мишићно-тетивни поремећаји, без врло тешких или тешких КК</t>
  </si>
  <si>
    <t>I72A</t>
  </si>
  <si>
    <t>Одређени мишићно-тетивни поремећаји, са врло тешким или тешким КК</t>
  </si>
  <si>
    <t>I72B</t>
  </si>
  <si>
    <t>Одређени мишићно-тетивни поремећаји, без врло тешких или тешких КК</t>
  </si>
  <si>
    <t>I73A</t>
  </si>
  <si>
    <t>Додатна нега због мускулоскелетних импланата/протеза, са врло тешким или тешким КК</t>
  </si>
  <si>
    <t>I73B</t>
  </si>
  <si>
    <t>Додатна нега због мускулоскелетних импланата/протеза, без врло тешких или тешких КК</t>
  </si>
  <si>
    <t>I74Z</t>
  </si>
  <si>
    <t>Повреда подлактице, ручног зглоба, шаке или стопала</t>
  </si>
  <si>
    <t>I75A</t>
  </si>
  <si>
    <t>Повреда рамена, надлактице, лакта, колена, ноге, са врло тешким КК</t>
  </si>
  <si>
    <t>I75B</t>
  </si>
  <si>
    <t>Повреда рамена, надлактице, лакта, колена, ноге, без врло тешких КК</t>
  </si>
  <si>
    <t>I76A</t>
  </si>
  <si>
    <t>Остали мускулоскелетни поремећаји, са врло тешким КК</t>
  </si>
  <si>
    <t>I76B</t>
  </si>
  <si>
    <t>Остали мускулоскелетни поремећаји, без врло тешких КК</t>
  </si>
  <si>
    <t>I77A</t>
  </si>
  <si>
    <t>Прелом карлице, са врло тешким или тешким КК</t>
  </si>
  <si>
    <t>I77B</t>
  </si>
  <si>
    <t>Прелом карлице, без врло тешких или тешких КК</t>
  </si>
  <si>
    <t>I78A</t>
  </si>
  <si>
    <t>Прелом врата бутне кости, са врло тешким или тешким КК</t>
  </si>
  <si>
    <t>I78B</t>
  </si>
  <si>
    <t>Прелом врата бутне кости, без врло тешких или тешких КК</t>
  </si>
  <si>
    <t>I79A</t>
  </si>
  <si>
    <t>Патолошка фрактура, са врло тешким КК</t>
  </si>
  <si>
    <t>I79B</t>
  </si>
  <si>
    <t>Патолошка фрактура, без врло тешким КК</t>
  </si>
  <si>
    <t>Болести и поремећаји коже, поткожног ткива и дојке</t>
  </si>
  <si>
    <t>J01A</t>
  </si>
  <si>
    <t>Микроваскуларни пренос ткива, код болести коже или дојке, са врло тешким или тешким КК</t>
  </si>
  <si>
    <t>J01B</t>
  </si>
  <si>
    <t>Микроваскуларни пренос ткива, код болести коже или дојке, без врло тешких или тешких КК</t>
  </si>
  <si>
    <t>J06Z</t>
  </si>
  <si>
    <t>Велике процедуре код болести дојке</t>
  </si>
  <si>
    <t>J07Z</t>
  </si>
  <si>
    <t>Мање процедуре код болести дојке</t>
  </si>
  <si>
    <t>J08A</t>
  </si>
  <si>
    <t>Остали трансплантати коже и/или поступци дебридмана, са врло тешким КК</t>
  </si>
  <si>
    <t>J08B</t>
  </si>
  <si>
    <t>Остали трансплантати коже и/или поступци дебридмана, без врло тешких КК</t>
  </si>
  <si>
    <t>J09Z</t>
  </si>
  <si>
    <t>Перианалне и пилонидалне процедуре</t>
  </si>
  <si>
    <t>J10Z</t>
  </si>
  <si>
    <t>Процедуре пластичне хирургије на кожи, поткожном ткиву и дојци</t>
  </si>
  <si>
    <t>J11Z</t>
  </si>
  <si>
    <t>Остале процедуре на кожи, поткожном ткиву и дојци</t>
  </si>
  <si>
    <t>J12A</t>
  </si>
  <si>
    <t>Процедуре на доњим екстремитетима, улцерација/целулитис, са врло тешким КК</t>
  </si>
  <si>
    <t>J12B</t>
  </si>
  <si>
    <t>Процедуре на доњим екстремитетима, улцерација/целулитис, без врло тешких КК и графт (пресађивање помоћу режња коже)</t>
  </si>
  <si>
    <t>J12C</t>
  </si>
  <si>
    <t>Процедуре на доњим екстремитетима, улцерација/целулитис, без врло тешких КК, без графта</t>
  </si>
  <si>
    <t>J13A</t>
  </si>
  <si>
    <t>Процедуре на доњим екстремитетима, без улцерација/целулитиса, са графтом и са врло тешким или тешким КК</t>
  </si>
  <si>
    <t>J13B</t>
  </si>
  <si>
    <t>Процедуре на доњим екстремитетима, без улцерација/целилитиса, без графта (пресађивања коже) и без врло тешких или тешких КК</t>
  </si>
  <si>
    <t>J14Z</t>
  </si>
  <si>
    <t>Већа реконструкција дојки</t>
  </si>
  <si>
    <t>J60A</t>
  </si>
  <si>
    <t>Улцерације на кожи, са врло тешким КК</t>
  </si>
  <si>
    <t>J60B</t>
  </si>
  <si>
    <t>Улцерације на кожи, без врло тешких КК</t>
  </si>
  <si>
    <t>J60C</t>
  </si>
  <si>
    <t>Улцерације на кожи, дневна болница</t>
  </si>
  <si>
    <t>J62A</t>
  </si>
  <si>
    <t>Малигна болест дојке, са врло тешким КК</t>
  </si>
  <si>
    <t>J62B</t>
  </si>
  <si>
    <t>Малигна болест дојке, без врло тешких КК</t>
  </si>
  <si>
    <t>J63A</t>
  </si>
  <si>
    <t>Немалигна болест дојке, са врло тешким КК</t>
  </si>
  <si>
    <t>J63B</t>
  </si>
  <si>
    <t>Немалигна болест дојке, без врло тешких КК</t>
  </si>
  <si>
    <t>J64A</t>
  </si>
  <si>
    <t>Целулитис, са врло тешким или тешким КК</t>
  </si>
  <si>
    <t>J64B</t>
  </si>
  <si>
    <t>Целулитис, без врло тешких или тешких КК</t>
  </si>
  <si>
    <t>J65A</t>
  </si>
  <si>
    <t>Траума коже, поткожног ткива и дојке, са врло тешким или тешким КК</t>
  </si>
  <si>
    <t>J65B</t>
  </si>
  <si>
    <t>Траума коже, поткожног ткива и дојке, без врло тешких или тешких КК</t>
  </si>
  <si>
    <t>J67A</t>
  </si>
  <si>
    <t>Мањи поремећаји коже</t>
  </si>
  <si>
    <t>J67B</t>
  </si>
  <si>
    <t>Мањи поремећаји коже, дневна болница</t>
  </si>
  <si>
    <t>J68A</t>
  </si>
  <si>
    <t>Велики поремећаји коже, са врло тешким КК</t>
  </si>
  <si>
    <t>J68B</t>
  </si>
  <si>
    <t>Велики поремећаји коже, без врло тешких КК</t>
  </si>
  <si>
    <t>J68C</t>
  </si>
  <si>
    <t>Велики поремећаји коже, дневна болница</t>
  </si>
  <si>
    <t>J69A</t>
  </si>
  <si>
    <t>Малигнитет коже, са врло тешким КК</t>
  </si>
  <si>
    <t>J69B</t>
  </si>
  <si>
    <t>Малигнитет коже, без врло тешких КК</t>
  </si>
  <si>
    <t>J69C</t>
  </si>
  <si>
    <t>Малигнитет коже, дневна болница</t>
  </si>
  <si>
    <t>Болести и поремећаји ендокриног система, поремећаји исхране и метаболизма</t>
  </si>
  <si>
    <t>K01A</t>
  </si>
  <si>
    <t>Оперативне процедуре за компликације дијабетичног стопала, са врло тешким КК</t>
  </si>
  <si>
    <t>K01B</t>
  </si>
  <si>
    <t>Оперативне процедуре за компликације дијабетичног стопала, без врло тешких КК</t>
  </si>
  <si>
    <t>K02A</t>
  </si>
  <si>
    <t>Процедуре на хипофизи, са врло тешким КК</t>
  </si>
  <si>
    <t>K02B</t>
  </si>
  <si>
    <t>Процедуре на хипофизи, без врло тешких КК</t>
  </si>
  <si>
    <t>K03Z</t>
  </si>
  <si>
    <t>Процедуре на надбубрежним жлездама</t>
  </si>
  <si>
    <t>K04A</t>
  </si>
  <si>
    <t>Веће процедуре због прекомерне гојазности, са врло тешким КК</t>
  </si>
  <si>
    <t>K04B</t>
  </si>
  <si>
    <t>Веће процедуре због прекомерне гојазности, без врло тешких КК</t>
  </si>
  <si>
    <t>K05A</t>
  </si>
  <si>
    <t>Процедуре на паратироидним жлездама, са врло тешким или тешким КК</t>
  </si>
  <si>
    <t>K05B</t>
  </si>
  <si>
    <t>Процедуре на паратироидним жлездама, без врло тешких или тешких КК</t>
  </si>
  <si>
    <t>K06A</t>
  </si>
  <si>
    <t>Процедуре на штитној жлезди, са врло тешким или тешким КК</t>
  </si>
  <si>
    <t>K06B</t>
  </si>
  <si>
    <t>Процедуре на штитној жлезди, без врло тешких или тешких КК</t>
  </si>
  <si>
    <t>K07Z</t>
  </si>
  <si>
    <t>Остале процедуре због прекомерне гојазности</t>
  </si>
  <si>
    <t>K08Z</t>
  </si>
  <si>
    <t>Процедуре на тироглосусу</t>
  </si>
  <si>
    <t>K09A</t>
  </si>
  <si>
    <t>Остале оперативне процедуре због ендокриних, нутритивних или метаболичких узрока, са врло тешким КК</t>
  </si>
  <si>
    <t>K09B</t>
  </si>
  <si>
    <t>Остале оперативне процедуре због ендокриних, нутритивних или метаболичких узрока, са тешким или умереним КК</t>
  </si>
  <si>
    <t>K09C</t>
  </si>
  <si>
    <t>Остале оперативне процедуре због ендокриних, нутритивних или метаболичких узрока, без КК</t>
  </si>
  <si>
    <t>K40A</t>
  </si>
  <si>
    <t>Ендоскопске или дијагностичке порцедуре због метаболичких поремећаја, са врло тешким КК</t>
  </si>
  <si>
    <t>K40B</t>
  </si>
  <si>
    <t>Ендоскопске или дијагностичке порцедуре због метаболичких поремећаја, без врло тешких КК</t>
  </si>
  <si>
    <t>K40C</t>
  </si>
  <si>
    <t>Ендоскопске или дијагностичке порцедуре због метаболичких поремећаја, дневна болница</t>
  </si>
  <si>
    <t>K60A</t>
  </si>
  <si>
    <t>Дијабетес, са врло тешким или тешким КК</t>
  </si>
  <si>
    <t>K60B</t>
  </si>
  <si>
    <t>Дијабетес, без врло тешких или тешких КК</t>
  </si>
  <si>
    <t>K61Z</t>
  </si>
  <si>
    <t>Тежак поремећај исхране</t>
  </si>
  <si>
    <t>K62A</t>
  </si>
  <si>
    <t>Разни метаболички поремећаји, са врло тешким или тешким КК</t>
  </si>
  <si>
    <t>K62B</t>
  </si>
  <si>
    <t>Разни метаболички поремећаји, без врло тешких или тешких КК</t>
  </si>
  <si>
    <t>K63A</t>
  </si>
  <si>
    <t>Урођени поремећаји метаболизма, са КК</t>
  </si>
  <si>
    <t>K63B</t>
  </si>
  <si>
    <t>Урођени поремећаји метаболизма, без КК</t>
  </si>
  <si>
    <t>K64A</t>
  </si>
  <si>
    <t>Ендокринолошки поремећаји, са врло тешким или тешким КК</t>
  </si>
  <si>
    <t>K64B</t>
  </si>
  <si>
    <t>Ендокринолошки поремећаји, без врло тешких или тешких КК</t>
  </si>
  <si>
    <t>Болести и поремећаји бубрега и уринарног тракта</t>
  </si>
  <si>
    <t>L02A</t>
  </si>
  <si>
    <t>Оперативна инсерција перитонеумског катетера због дијализе, са врло тешким или тешким КК</t>
  </si>
  <si>
    <t>L02B</t>
  </si>
  <si>
    <t>Оперативна инсерција перитонеумског катетера због дијализе, без врло тешких или тешких КК</t>
  </si>
  <si>
    <t>L03A</t>
  </si>
  <si>
    <t>Велике процедуре због неоплазме бубрега, уретера и мокраћне бешике, са врло тешким КК</t>
  </si>
  <si>
    <t>L03B</t>
  </si>
  <si>
    <t>Велике процедуре због неоплазме бубрега, уретера и мокраћне бешике, са тешким КК</t>
  </si>
  <si>
    <t>L03C</t>
  </si>
  <si>
    <t>Велике процедуре због неоплазме бубрега, уретера и мокраћне бешике, без врло тешких или тешких КК</t>
  </si>
  <si>
    <t>L04A</t>
  </si>
  <si>
    <t>Велике процедуре на бубрегу, уретерима и мокраћној бешици, осим због неоплазми, са врло тешким КК</t>
  </si>
  <si>
    <t>L04B</t>
  </si>
  <si>
    <t>Велике процедуре на бубрегу, уретерима и мокраћној бешици, осим због неоплазми, са тешким или умереним КК</t>
  </si>
  <si>
    <t>L04C</t>
  </si>
  <si>
    <t>Велике процедуре на бубрегу, уретерима и мокраћној бешици, осим због неоплазми, без КК</t>
  </si>
  <si>
    <t>L05A</t>
  </si>
  <si>
    <t>Трансуретрална простатектомија, са врло тешким или тешким КК</t>
  </si>
  <si>
    <t>L05B</t>
  </si>
  <si>
    <t>Трансуретрална простатектомија, без врло тешких или тешких КК</t>
  </si>
  <si>
    <t>L06A</t>
  </si>
  <si>
    <t>Мање процедуре на мокраћној бешици, са врло тешким или тешким КК</t>
  </si>
  <si>
    <t>L06B</t>
  </si>
  <si>
    <t xml:space="preserve">Мање процедуре на мокраћној бешици, без врло тешких или тешких КК </t>
  </si>
  <si>
    <t>L07A</t>
  </si>
  <si>
    <t>Трансуретералне процедуре, осим простатектомије, са врло тешким или тешким КК</t>
  </si>
  <si>
    <t>L07B</t>
  </si>
  <si>
    <t>Трансуретералне процедуре, осим простатектомије, без врло тешких или тешких КК</t>
  </si>
  <si>
    <t>L08A</t>
  </si>
  <si>
    <t>Процедуре на уретри са КК</t>
  </si>
  <si>
    <t>L08B</t>
  </si>
  <si>
    <t>Процедуре на уретри без КК</t>
  </si>
  <si>
    <t>L09A</t>
  </si>
  <si>
    <t>Остале процедуре на бубрегу и уринарном тракту, са врло тешким КК</t>
  </si>
  <si>
    <t>L09B</t>
  </si>
  <si>
    <t>Остале процедуре на бубрегу и уринарном тракту, са тешким КК</t>
  </si>
  <si>
    <t>L09C</t>
  </si>
  <si>
    <t>Остале процедуре на бубрегу и уринарном тракту, без врло тешких или тешких КК</t>
  </si>
  <si>
    <t>L40Z</t>
  </si>
  <si>
    <t>Уретероскопија</t>
  </si>
  <si>
    <t>L41Z</t>
  </si>
  <si>
    <t>Цистоуретероскопија, истог дана</t>
  </si>
  <si>
    <t>L42Z</t>
  </si>
  <si>
    <t>Eкстракорпорална литотрипсија (ЕSWL) мокраћних каменаца</t>
  </si>
  <si>
    <t>L60A</t>
  </si>
  <si>
    <t>Бубрежна инсуфицијенција, са врло тешким КК</t>
  </si>
  <si>
    <t>L60B</t>
  </si>
  <si>
    <t>Бубрежна инсуфицијенција, са тешким КК</t>
  </si>
  <si>
    <t>L60C</t>
  </si>
  <si>
    <t>Бубрежна инсуфицијенција бубрега, без врло тешких или тешких КК</t>
  </si>
  <si>
    <t>L61Z</t>
  </si>
  <si>
    <t>Пријем због дијализе</t>
  </si>
  <si>
    <t>L62A</t>
  </si>
  <si>
    <t>Неоплазме бубрега и уринарног система, са врло тешким или тешким КК</t>
  </si>
  <si>
    <t>L62B</t>
  </si>
  <si>
    <t>Неоплазме бубрега и уринарног система, без врло тешких или тешких КК</t>
  </si>
  <si>
    <t>L63A</t>
  </si>
  <si>
    <t>Инфекција бубрега и уринарног тракта, са врло тешким или тешким КК</t>
  </si>
  <si>
    <t>L63B</t>
  </si>
  <si>
    <t>Инфекција бубрега и уринарног тракта, без врло тешких или тешких КК</t>
  </si>
  <si>
    <t>L64Z</t>
  </si>
  <si>
    <t>Мокраћни каменци и опструкција</t>
  </si>
  <si>
    <t>L65A</t>
  </si>
  <si>
    <t>Знаци и симптоми повезани са бубрегом и уринарним трактом, са врло тешким или тешким КК</t>
  </si>
  <si>
    <t>L65B</t>
  </si>
  <si>
    <t>Знаци и симптоми повезани са бубрегом и уринарним трактом без врло тешких или тешких КК</t>
  </si>
  <si>
    <t>L66Z</t>
  </si>
  <si>
    <t>Стриктура уретре</t>
  </si>
  <si>
    <t>L67A</t>
  </si>
  <si>
    <t>Остали поремећаји бубрега и уринарног тракта, са врло тешким или тешким КК</t>
  </si>
  <si>
    <t>L67B</t>
  </si>
  <si>
    <t>Остали поремећаји бубрега и уринарног тракта, без врло тешких или тешких КК</t>
  </si>
  <si>
    <t>L68Z</t>
  </si>
  <si>
    <t>Перитонеална дијализа</t>
  </si>
  <si>
    <t>Болести и поремећеји мушког репродуктивног система</t>
  </si>
  <si>
    <t>M01A</t>
  </si>
  <si>
    <t>Велике процедуре на мушкој карлици, са врло тешким или тешким КК</t>
  </si>
  <si>
    <t>M01B</t>
  </si>
  <si>
    <t>Велике процедуре на мушкој карлици, без врло тешких или тешких КК</t>
  </si>
  <si>
    <t>M02A</t>
  </si>
  <si>
    <t>Трансуретрална простатектомија са врло тешким или тешким КК</t>
  </si>
  <si>
    <t>M02B</t>
  </si>
  <si>
    <t>Трансуретрална простатектомија без врло тешких или тешких КК</t>
  </si>
  <si>
    <t>M03Z</t>
  </si>
  <si>
    <t>Процедуре на пенису</t>
  </si>
  <si>
    <t>M04Z</t>
  </si>
  <si>
    <t>Процедуре на тестисима</t>
  </si>
  <si>
    <t>M05Z</t>
  </si>
  <si>
    <t>Обрезивање (циркумсцизија)</t>
  </si>
  <si>
    <t>M06A</t>
  </si>
  <si>
    <t>Остале оперативне процедуре на мушком гениталном систему и малигнитет</t>
  </si>
  <si>
    <t>M06B</t>
  </si>
  <si>
    <t>Остале оперативне процедуре на мушком гениталном систему , без малигнитета</t>
  </si>
  <si>
    <t>M40Z</t>
  </si>
  <si>
    <t>Цистоуретероскопија, без КК</t>
  </si>
  <si>
    <t>M60A</t>
  </si>
  <si>
    <t>Малигна болест мушког гениталног система, са врло тешким или тешким КК</t>
  </si>
  <si>
    <t>M60B</t>
  </si>
  <si>
    <t>Малигна болест мушког гениталног система, без врло тешких или тешких КК</t>
  </si>
  <si>
    <t>M61Z</t>
  </si>
  <si>
    <t>Бенигна хипертрофија простате</t>
  </si>
  <si>
    <t>M62Z</t>
  </si>
  <si>
    <t>Упала мушког гениталног система</t>
  </si>
  <si>
    <t>M63Z</t>
  </si>
  <si>
    <t>Стерилизација мушкарца</t>
  </si>
  <si>
    <t>M64Z</t>
  </si>
  <si>
    <t>Остале болести (дијагнозе) мушког гениталног система</t>
  </si>
  <si>
    <t>Болести и поремећаји женског репродуктивног система</t>
  </si>
  <si>
    <t>N01Z</t>
  </si>
  <si>
    <t>Евисцерација органа мале карлице и радикална вулвектомија</t>
  </si>
  <si>
    <t>N04A</t>
  </si>
  <si>
    <t>Хистеректомија због немалигних узрока, са врло тешким или тешким КК</t>
  </si>
  <si>
    <t>N04B</t>
  </si>
  <si>
    <t>Хистеректомија због немалигних узрока, без врло тешких или тешких КК</t>
  </si>
  <si>
    <t>N05A</t>
  </si>
  <si>
    <t>Овариектомија и сложене процедуре на јајоводу због немалигних узрока, са врло тешким или тешким КК</t>
  </si>
  <si>
    <t>N05B</t>
  </si>
  <si>
    <t>Овариектомија и сложене процедуре на јајоводу због немалигних узрока, без врло тешких или тешких КК</t>
  </si>
  <si>
    <t>N06A</t>
  </si>
  <si>
    <t>Процедуре реконструкције на женском репродуктивном систему, са врло тешким или тешким КК</t>
  </si>
  <si>
    <t>N06B</t>
  </si>
  <si>
    <t>Процедуре реконструкције на женском репродуктивном систему, без врло тешких или тешких КК</t>
  </si>
  <si>
    <t>N07Z</t>
  </si>
  <si>
    <t>Остале процедуре на материци и аднексама због немалигних узрока</t>
  </si>
  <si>
    <t>N08Z</t>
  </si>
  <si>
    <t>Ендоскопске и лапароскопске процедуре на женском репродуктивном систему</t>
  </si>
  <si>
    <t>N09Z</t>
  </si>
  <si>
    <t>Конизација, поступци на вагини, цервиксу (грлићу материце) и вулви (стидници)</t>
  </si>
  <si>
    <t>N10Z</t>
  </si>
  <si>
    <t>Дијагностичка киретажа или дијагностичка хистероскопија</t>
  </si>
  <si>
    <t>N11Z</t>
  </si>
  <si>
    <t>Остале оперативне процедуре на женском репродуктивном систему</t>
  </si>
  <si>
    <t>N12A</t>
  </si>
  <si>
    <t>Процедуре на материци и аднексама, са врло тешким или тешким КК</t>
  </si>
  <si>
    <t>N12B</t>
  </si>
  <si>
    <t>Процедуре на материци и аднексама, без врло тешких или тешких КК</t>
  </si>
  <si>
    <t>N60A</t>
  </si>
  <si>
    <t>Малигне болести женског репродуктивног система, са врло тешким КК</t>
  </si>
  <si>
    <t>N60B</t>
  </si>
  <si>
    <t>Малигне болести женског репродуктивног система, без врло тешких КК</t>
  </si>
  <si>
    <t>N61Z</t>
  </si>
  <si>
    <t>Инфекције женског репродуктивног система</t>
  </si>
  <si>
    <t>N62Z</t>
  </si>
  <si>
    <t>Менструални и други поремећаји женског репродуктивног система</t>
  </si>
  <si>
    <t>Трудноћа, порођај и пуерперијум</t>
  </si>
  <si>
    <t>O01A</t>
  </si>
  <si>
    <t>Порођај царским резом, са врло тешким или тешким КК</t>
  </si>
  <si>
    <t>O01B</t>
  </si>
  <si>
    <t>Порођај царским резом, без врло тешких или тешких КК</t>
  </si>
  <si>
    <t>O02A</t>
  </si>
  <si>
    <t>Вагинални порођај са оперативним процедурама, са врло тешким или тешким КК</t>
  </si>
  <si>
    <t>O02B</t>
  </si>
  <si>
    <t>Вагинални порођај са оперативним процедурама, без врло тешких или тешких КК</t>
  </si>
  <si>
    <t>O03A</t>
  </si>
  <si>
    <t>Ектопична трудноћа, са врло тешким КК</t>
  </si>
  <si>
    <t>O03B</t>
  </si>
  <si>
    <t>Ектопична трудноћа, без врло тешких КК</t>
  </si>
  <si>
    <t>O04A</t>
  </si>
  <si>
    <t>Оперативни поступак у постпарталном периоду или после побачаја, са врло тешким или тешким КК</t>
  </si>
  <si>
    <t>O04B</t>
  </si>
  <si>
    <t>Оперативни поступак у постпарталном периоду или после побачаја, без врло тешких или тешких КК</t>
  </si>
  <si>
    <t>O05Z</t>
  </si>
  <si>
    <t>Побачај и оперативне процедуре</t>
  </si>
  <si>
    <t>O60Z</t>
  </si>
  <si>
    <t>Вагинални порођај</t>
  </si>
  <si>
    <t>O61Z</t>
  </si>
  <si>
    <t>Постпартални период и период после побачаја без оперативних поступака</t>
  </si>
  <si>
    <t>O63Z</t>
  </si>
  <si>
    <t>Побачај без оперативних процедура</t>
  </si>
  <si>
    <t>O64Z</t>
  </si>
  <si>
    <t>Лажни трудови</t>
  </si>
  <si>
    <t>O66Z</t>
  </si>
  <si>
    <t>Пренатални или други акушерски пријем</t>
  </si>
  <si>
    <t>Новорођенчад</t>
  </si>
  <si>
    <t>P01Z</t>
  </si>
  <si>
    <t>Новорођенче, смртни исход или премештај у другу болницу, &lt; 5 дана и значајни оперативни поступци</t>
  </si>
  <si>
    <t>P02Z</t>
  </si>
  <si>
    <t>Кардиоторакални или васкуларни поремећај новорођенчета</t>
  </si>
  <si>
    <t>P03Z</t>
  </si>
  <si>
    <t>Новорођенче, тежина на пријему 1000 - 1499 грама, са значајним оперативним поступком</t>
  </si>
  <si>
    <t>P04Z</t>
  </si>
  <si>
    <t>Новорођенче, тежина на пријему  1500 -1999 грама, са значајним оперативним поступком</t>
  </si>
  <si>
    <t>P05Z</t>
  </si>
  <si>
    <t>Новорођенче, тежина на пријему  2000 -2499 грама, са значајним оперативним поступком</t>
  </si>
  <si>
    <t>P06A</t>
  </si>
  <si>
    <t>Новорођенче, тежина на пријему  &gt; 2499 грама, са значајним оперативним поступком, са вишеструким великим тешкоћама</t>
  </si>
  <si>
    <t>P06B</t>
  </si>
  <si>
    <t>Новорођенче, тежина на пријему &gt; 2499 грама, са значајним оперативним поступком, без вишеструких великих тешкоћа</t>
  </si>
  <si>
    <t>P60A</t>
  </si>
  <si>
    <t>Новорођенче, смртни исход или премештај у другу болницу за акутно болничко лечењ,е &lt; 5 дана од порођаја без значајних оперативних поступака</t>
  </si>
  <si>
    <t>P60B</t>
  </si>
  <si>
    <t>Новорођенче, смртни исход или премештај у другу болницу, &lt; 5 дана од поновног пријема без значајних оперативних поступака</t>
  </si>
  <si>
    <t>P61Z</t>
  </si>
  <si>
    <t>Новорођенче, тежина на пријему &lt; 750 грама</t>
  </si>
  <si>
    <t>P62Z</t>
  </si>
  <si>
    <t>Новорођенче, тежина на пријему 750 - 999 грама</t>
  </si>
  <si>
    <t>P63Z</t>
  </si>
  <si>
    <t>Новорођенче, тежина на пријему 1000-1249 грама, без значајних оперативних поступака</t>
  </si>
  <si>
    <t>P64Z</t>
  </si>
  <si>
    <t>Новорођенче, тежина на пријему 1250-1499 грама, без значајних оперативних поступака</t>
  </si>
  <si>
    <t>P65A</t>
  </si>
  <si>
    <t>Новорођенче, тежина на пријему 1500 -1999 грама, без значајних оперативних поступака, са вишеструким великим тешкоћама</t>
  </si>
  <si>
    <t>P65B</t>
  </si>
  <si>
    <t>Новорођенче, тежина на пријему 1500 -1999 грама, без значајних оперативних поступака са великим тешкоћама</t>
  </si>
  <si>
    <t>P65C</t>
  </si>
  <si>
    <t>Новорођенче, тежина на пријему 1500 -1999 грама, без значајних оперативних поступака са осталим тешкоћама</t>
  </si>
  <si>
    <t>P65D</t>
  </si>
  <si>
    <t>Новорођенче, тежина на пријему 1500 -1999 грама, без значајних оперативних поступака без тешкоћа</t>
  </si>
  <si>
    <t>P66A</t>
  </si>
  <si>
    <t>Новорођенче, тежина на пријему 2000 -2499 грама, без значајних оперативних поступака са вишеструким великим тешкоћама</t>
  </si>
  <si>
    <t>P66B</t>
  </si>
  <si>
    <t>Новорођенче, тежина на пријему 2000 -2499 грама, без значајних оперативних поступака са великим тешкоћама</t>
  </si>
  <si>
    <t>P66C</t>
  </si>
  <si>
    <t>Новорођенче, тежина на пријему 2000 -2499 грама, без значајних оперативних поступака са осталим тешкоћама</t>
  </si>
  <si>
    <t>P66D</t>
  </si>
  <si>
    <t>Новорођенче, тежина на пријему 2000 -2499 грама, без значајних оперативних поступака без тешкоћа</t>
  </si>
  <si>
    <t>P67A</t>
  </si>
  <si>
    <t>Новорођенче, тежина на пријему &gt; 2499 грама, без значајних оперативних поступака са вишеструким великим тешкоћама</t>
  </si>
  <si>
    <t>P67B</t>
  </si>
  <si>
    <t>Новорођенче, тежина на пријему &gt; 2499 грама, без значајних оперативних поступака са великим тешкоћама</t>
  </si>
  <si>
    <t>P67C</t>
  </si>
  <si>
    <t>Новорођенче, тежина на пријему &gt; 2499 грама, без значајних оперативних поступака са осталим тешкоћама</t>
  </si>
  <si>
    <t>P67D</t>
  </si>
  <si>
    <t>Новорођенче, тежина на пријему &gt; 2499 грама, без значајних оперативних поступака без тешкоћа</t>
  </si>
  <si>
    <t>Болести и поремећаји крви и крвотворних органа и имунолошки поремећаји</t>
  </si>
  <si>
    <t>Q01Z</t>
  </si>
  <si>
    <t>Спленектомија</t>
  </si>
  <si>
    <t>Q02A</t>
  </si>
  <si>
    <t>Остале оперативне процедуре због болести крви и крвотворних органа, са врло тешким или тешким КК</t>
  </si>
  <si>
    <t>Q02B</t>
  </si>
  <si>
    <t>Остале оперативне процедуре због болести крви и крвотворних органа, без врло тешких или тешких КК</t>
  </si>
  <si>
    <t>Q60A</t>
  </si>
  <si>
    <t>Поремећаји имунитета и ретикулоендотелног система, са врло тешким или тешким КК</t>
  </si>
  <si>
    <t>Q60B</t>
  </si>
  <si>
    <t>Поремећаји имунитета и ретикулоендотелног система, без врло тешких или тешких КК и малигнитет</t>
  </si>
  <si>
    <t>Q60C</t>
  </si>
  <si>
    <t>Поремећаји имунитета и ретикулоендотелног система, без врло тешких или тешких КК без малигнитета</t>
  </si>
  <si>
    <t>Q61A</t>
  </si>
  <si>
    <t>Поремећаји еритроцита, са врло тешким или тешким КК</t>
  </si>
  <si>
    <t>Q61B</t>
  </si>
  <si>
    <t>Поремећаји еритроцита, без врло тешких или тешких КК</t>
  </si>
  <si>
    <t>Q62Z</t>
  </si>
  <si>
    <t>Поремећаји коагулације крви</t>
  </si>
  <si>
    <t>Неопластични поремећаји (хематолошки и солидни тумори)</t>
  </si>
  <si>
    <t>R01A</t>
  </si>
  <si>
    <t>Лимфом и леукемија са великим оперативним поступцима и са врло тешким или тешким КК</t>
  </si>
  <si>
    <t>R01B</t>
  </si>
  <si>
    <t>Лимфом и леукемија са великим оперативним поступцима, без врло тешких или тешких КК</t>
  </si>
  <si>
    <t>R02A</t>
  </si>
  <si>
    <t>Остали неопластични поремећаји са великим оперативним процедурама, са врло тешким КК</t>
  </si>
  <si>
    <t>R02B</t>
  </si>
  <si>
    <t xml:space="preserve">Остали неопластични поремећаји са великим оперативним процедурама, са тешким или умереним КК </t>
  </si>
  <si>
    <t>R02C</t>
  </si>
  <si>
    <t>Остали неопластични поремећаји са великим оперативним процедурама, без КК</t>
  </si>
  <si>
    <t>R03A</t>
  </si>
  <si>
    <t>Лимфом и леукемија са осталим оперативним процедурама, са врло тешким или тешким КК</t>
  </si>
  <si>
    <t>R03B</t>
  </si>
  <si>
    <t>Лимфом и леукемија са осталим оперативним процедурама, без врло тешких или тешких КК</t>
  </si>
  <si>
    <t>R04A</t>
  </si>
  <si>
    <t>Остали неопластични поремећаји са осталим оперативним процедурама са врло тешким или тешким КК</t>
  </si>
  <si>
    <t>R04B</t>
  </si>
  <si>
    <t>Остали неопластични поремећаји са осталим оперативним процедурама без врло тешких или тешких КК</t>
  </si>
  <si>
    <t>R60A</t>
  </si>
  <si>
    <t>Акутна леукемија, са врло тешким КК</t>
  </si>
  <si>
    <t>R60B</t>
  </si>
  <si>
    <t>Акутна леукемија, без врло тешких КК</t>
  </si>
  <si>
    <t>R61A</t>
  </si>
  <si>
    <t>Лимфом и неакутна леукемија, са врло тешким КК</t>
  </si>
  <si>
    <t>R61B</t>
  </si>
  <si>
    <t>Лимфом и неакутна леукемија, без врло тешких КК</t>
  </si>
  <si>
    <t>R61C</t>
  </si>
  <si>
    <t>Лимфом или неакутна леукемија, дневна болница</t>
  </si>
  <si>
    <t>R62A</t>
  </si>
  <si>
    <t>Остали неопластични поремећаји са КК</t>
  </si>
  <si>
    <t>R62B</t>
  </si>
  <si>
    <t>Остали неопластични поремећаји без КК</t>
  </si>
  <si>
    <t>R63Z</t>
  </si>
  <si>
    <t>Хемотерапија</t>
  </si>
  <si>
    <t>R64Z</t>
  </si>
  <si>
    <t>Радиотерапија</t>
  </si>
  <si>
    <t>Инфективне и паразитске болести</t>
  </si>
  <si>
    <t>S60Z</t>
  </si>
  <si>
    <t>ХИВ, дневна болница</t>
  </si>
  <si>
    <t>S65A</t>
  </si>
  <si>
    <t>Болести повезане са ХИВ-ом, са врло тешким КК</t>
  </si>
  <si>
    <t>S65B</t>
  </si>
  <si>
    <t>Болести повезане са ХИВ-ом, са тешким КК</t>
  </si>
  <si>
    <t>S65C</t>
  </si>
  <si>
    <t>Болести повезане са ХИВ-ом, без врло тешких или тешких КК</t>
  </si>
  <si>
    <t>T01A</t>
  </si>
  <si>
    <t>Оперативни поступци због инфективних и паразитарних болести, са врло тешким КК</t>
  </si>
  <si>
    <t>T01B</t>
  </si>
  <si>
    <t>Оперативни поступци због инфективних и паразитарних болести, са тешким или умереним КК</t>
  </si>
  <si>
    <t>T01C</t>
  </si>
  <si>
    <t>Оперативни поступци због инфективних и паразитарних болести, без КК</t>
  </si>
  <si>
    <t>T40Z</t>
  </si>
  <si>
    <t>Инфективне или паразитске болести са вентилаторном подршком</t>
  </si>
  <si>
    <t>T60A</t>
  </si>
  <si>
    <t>Септикемија, са врло тешким или тешким КК</t>
  </si>
  <si>
    <t>T60B</t>
  </si>
  <si>
    <t>Септикемија без врло тешких или тешких КК</t>
  </si>
  <si>
    <t>T61A</t>
  </si>
  <si>
    <t>Постоперативне и посттрауматске инфекције, старост &gt; 54 године или са врло тешким или тешким КК</t>
  </si>
  <si>
    <t>T61B</t>
  </si>
  <si>
    <t>Постоперативне и посттрауматске инфекције, старост &lt; 55година или без врло тешких или тешких КК</t>
  </si>
  <si>
    <t>T62A</t>
  </si>
  <si>
    <t>Повишена температура непознатог порекла са КК</t>
  </si>
  <si>
    <t>T62B</t>
  </si>
  <si>
    <t>Повишена температура непознатог порекла без КК</t>
  </si>
  <si>
    <t>T63Z</t>
  </si>
  <si>
    <t>Вирусна инфекција</t>
  </si>
  <si>
    <t>T64A</t>
  </si>
  <si>
    <t>Остале инфективне и паразитарне болести, са врло тешким КК</t>
  </si>
  <si>
    <t>T64B</t>
  </si>
  <si>
    <t>Остале инфективне и паразитарне болести, са тешким или умереним КК</t>
  </si>
  <si>
    <t>T64C</t>
  </si>
  <si>
    <t>Остале инфективне и паразитарне болестии, без КК</t>
  </si>
  <si>
    <t>Металне болести и поремећаји</t>
  </si>
  <si>
    <t>U40Z</t>
  </si>
  <si>
    <t>Лечење менталног здравља, истог дана и примена електроконвулзивне терапије</t>
  </si>
  <si>
    <t>U60Z</t>
  </si>
  <si>
    <t>Лечење менталног здравља, истог дана, без примене електроконвулзивне терапије</t>
  </si>
  <si>
    <t>U61Z</t>
  </si>
  <si>
    <t>Схизофрени поремећаји</t>
  </si>
  <si>
    <t>U62A</t>
  </si>
  <si>
    <t>Параноја и акутни психотични поремећаји, са врло тешким или тешким КК или присилно лечење</t>
  </si>
  <si>
    <t>U62B</t>
  </si>
  <si>
    <t>Параноја и акутни психотични поремећаји, без врло тешких или тешких КК, без присилног лечења</t>
  </si>
  <si>
    <t>U63Z</t>
  </si>
  <si>
    <t>Велики афективни поремећаји</t>
  </si>
  <si>
    <t>U64Z</t>
  </si>
  <si>
    <t>Остали афективни и соматоформни поремећаји</t>
  </si>
  <si>
    <t>U65Z</t>
  </si>
  <si>
    <t>Анксиозни поремећаји</t>
  </si>
  <si>
    <t>U66Z</t>
  </si>
  <si>
    <t>Поремећаји исхране и опсесивно-компулзивни поремећаји</t>
  </si>
  <si>
    <t>U67Z</t>
  </si>
  <si>
    <t>Поремећаји личности и акутне реакције</t>
  </si>
  <si>
    <t>U68Z</t>
  </si>
  <si>
    <t>Ментални поремећаји у дечијем добу</t>
  </si>
  <si>
    <t>Коришћење алкохола/дроге и органски ментални поремећаји узроковани коришћењем алкохола/дроге</t>
  </si>
  <si>
    <t>V60Z</t>
  </si>
  <si>
    <t>Интоксикација алкохолом и апстиненцијални синдром</t>
  </si>
  <si>
    <t>V61Z</t>
  </si>
  <si>
    <t>Интоксикација дрогама и апстиненцијални синдром</t>
  </si>
  <si>
    <t>V62A</t>
  </si>
  <si>
    <t xml:space="preserve">Поремећаји узроковани злоупотребом алкохола и зависност од алкохола </t>
  </si>
  <si>
    <t>V62B</t>
  </si>
  <si>
    <t>Поремећаји узроковани злоупотребом алкохола и зависност од алкохола, истог дана</t>
  </si>
  <si>
    <t>V63Z</t>
  </si>
  <si>
    <t>Поремећаји узроковани злоупотребом опијата и зависност од опијата</t>
  </si>
  <si>
    <t>V64Z</t>
  </si>
  <si>
    <t>Поремећаји узроковани злоупотребом осталих дрога (лекова) и зависност од истих</t>
  </si>
  <si>
    <t>Повреде, тровања и токсични ефекти лекова</t>
  </si>
  <si>
    <t>W01Z</t>
  </si>
  <si>
    <t>Процедуре вентилације и краниотомије због вишеструке значајне трауме</t>
  </si>
  <si>
    <t>W02A</t>
  </si>
  <si>
    <t>Процедуре на куку, бутној кости и екстремитетима због значајне вишеструке трауме, са имплантацијом, са врло тешким или тешким КК</t>
  </si>
  <si>
    <t>W02B</t>
  </si>
  <si>
    <t>Процедуре на куку, бутној кости и екстремитетима због значајне вишеструке трауме, са имплантацијом, без врло тешких или тешких КК</t>
  </si>
  <si>
    <t>W03Z</t>
  </si>
  <si>
    <t>Абдоминалне процедуре због вишеструке значајне трауме</t>
  </si>
  <si>
    <t>W04A</t>
  </si>
  <si>
    <t>Остале процедуре због вишеструке значајне трауме, са врло тешким или тешким КК</t>
  </si>
  <si>
    <t>W04B</t>
  </si>
  <si>
    <t>Остале процедуре због вишеструке значајне трауме, без врло тешких или тешких КК</t>
  </si>
  <si>
    <t>W60Z</t>
  </si>
  <si>
    <t>Вишеструка траума, смртни исход или премештај у другу болницу, &lt; 5 дана</t>
  </si>
  <si>
    <t>W61A</t>
  </si>
  <si>
    <t>Вишеструка траума, без значајних процедура, са врло тешким или тешким КК</t>
  </si>
  <si>
    <t>W61B</t>
  </si>
  <si>
    <t>Вишеструка траума, без значајних процедура, без врло тешких или тешких КК</t>
  </si>
  <si>
    <t>X02A</t>
  </si>
  <si>
    <t>Микроваскуларни пренос ткива или режња коже због повреде шаке, са врло тешким или тешким КК</t>
  </si>
  <si>
    <t>X02B</t>
  </si>
  <si>
    <t>Режањ коже због повреде шаке, без врло тешких или тешких КК</t>
  </si>
  <si>
    <t>X04A</t>
  </si>
  <si>
    <t>Остале процедуре због повреде доњих екстрмитета, са врло тешким или тешким КК</t>
  </si>
  <si>
    <t>X04B</t>
  </si>
  <si>
    <t>Остале процедуре због повреде доњих екстрмитета, без врло тешких или тешких КК</t>
  </si>
  <si>
    <t>X05A</t>
  </si>
  <si>
    <t>Остале процедуре због повреда на шаци, са КК</t>
  </si>
  <si>
    <t>X05B</t>
  </si>
  <si>
    <t>Остале процедуре због повреда на шаци, без КК</t>
  </si>
  <si>
    <t>X06A</t>
  </si>
  <si>
    <t>Остале процедуре због других повреда, са врло тешким или тешким КК</t>
  </si>
  <si>
    <t>X06B</t>
  </si>
  <si>
    <t>Остале процедуре због других повреда, без врло тешких или тешких КК</t>
  </si>
  <si>
    <t>X07A</t>
  </si>
  <si>
    <t>Режањ коже код повреда шаке, са микроваскуларним преносом ткива или са врло тешким или тешким КК</t>
  </si>
  <si>
    <t>X07B</t>
  </si>
  <si>
    <t>Режањ коже код повреда шаке, без микроваскуларног преноса ткива, без врло тешких или тешких КК</t>
  </si>
  <si>
    <t>X40Z</t>
  </si>
  <si>
    <t>Повреде, тровања и токсични ефекти лекова са вентилаторном подршком</t>
  </si>
  <si>
    <t>X60A</t>
  </si>
  <si>
    <t>Повреде, са врло тешким или тешким КК</t>
  </si>
  <si>
    <t>X60B</t>
  </si>
  <si>
    <t>Повреде, без врло тешких или тешких КК</t>
  </si>
  <si>
    <t>X61Z</t>
  </si>
  <si>
    <t>Алергијске реакције</t>
  </si>
  <si>
    <t>X62A</t>
  </si>
  <si>
    <t>Тровање/токсични ефекат лекова, са врло тешким или тешким КК</t>
  </si>
  <si>
    <t>X62B</t>
  </si>
  <si>
    <t>Тровање/токсични ефекат лекова, без врло тешких или тешких КК</t>
  </si>
  <si>
    <t>X63A</t>
  </si>
  <si>
    <t>Последице лечења, са врло тешким или тешким КК</t>
  </si>
  <si>
    <t>X63B</t>
  </si>
  <si>
    <t>Последице лечења, без врло тешких или тешких КК</t>
  </si>
  <si>
    <t>X64A</t>
  </si>
  <si>
    <t>Остале повреде, тровања и токсични ефекти, са врло тешким или тешким КК</t>
  </si>
  <si>
    <t>X64B</t>
  </si>
  <si>
    <t>Остале повреде, тровања и токсични ефекти, без врло тешких или тешких КК</t>
  </si>
  <si>
    <t>Опекотине</t>
  </si>
  <si>
    <t>Y01Z</t>
  </si>
  <si>
    <t>Тешке опекотине високог степена</t>
  </si>
  <si>
    <t>Y02A</t>
  </si>
  <si>
    <t>Остале опекотине и употреба режња коже, са КК</t>
  </si>
  <si>
    <t>Y02B</t>
  </si>
  <si>
    <t>Остале опекотине и употреба режња коже, без КК</t>
  </si>
  <si>
    <t>Y03Z</t>
  </si>
  <si>
    <t>Остале оперативне процедуре због других опекотина</t>
  </si>
  <si>
    <t>Y60Z</t>
  </si>
  <si>
    <t>Опекотине, премештај у другу установу за акутно болничко лечење, &lt; 5 дана</t>
  </si>
  <si>
    <t>Y61Z</t>
  </si>
  <si>
    <t>Тешке опекотине</t>
  </si>
  <si>
    <t>Y62A</t>
  </si>
  <si>
    <t>Остале опекотине, са КК</t>
  </si>
  <si>
    <t>Y62B</t>
  </si>
  <si>
    <t>Остале опекотине, без КК</t>
  </si>
  <si>
    <t>Фактори који утичу на здравствено стање и остали контакти са здравственом службом</t>
  </si>
  <si>
    <t>Z01A</t>
  </si>
  <si>
    <t>Оперативни поступци и дијагнозе које се доводе у везу са осталим контактима са здравственом службом, са врло тешким или тешким КК</t>
  </si>
  <si>
    <t>Z01B</t>
  </si>
  <si>
    <t>Оперативни поступци и дијагнозе које се доводе у везу са осталим контактима са здравственом службом без врло тешких или тешких КК</t>
  </si>
  <si>
    <t>Z40Z</t>
  </si>
  <si>
    <t>Контролни преглед са ендоскопијом, дневна болница</t>
  </si>
  <si>
    <t>Z60A</t>
  </si>
  <si>
    <t>Рехабилитација, са врло тешким или тешким КК</t>
  </si>
  <si>
    <t>Z60B</t>
  </si>
  <si>
    <t>Рехабилитација, без врло тешких или тешких КК</t>
  </si>
  <si>
    <t>Z60C</t>
  </si>
  <si>
    <t>Рехабилитација, истог дана</t>
  </si>
  <si>
    <t>Z61A</t>
  </si>
  <si>
    <t xml:space="preserve">Знаци и симптоми </t>
  </si>
  <si>
    <t>Z61B</t>
  </si>
  <si>
    <t>Знаци и симптоми, дневна болница</t>
  </si>
  <si>
    <t>Z63A</t>
  </si>
  <si>
    <t>Остала накнадна нега, са врло тешким или тешким КК</t>
  </si>
  <si>
    <t>Z63B</t>
  </si>
  <si>
    <t>Остала накнадна нега, без врло тешких или тешких КК</t>
  </si>
  <si>
    <t>Z64A</t>
  </si>
  <si>
    <t>Остали фактори који утичу на здравствено стање</t>
  </si>
  <si>
    <t>Z64B</t>
  </si>
  <si>
    <t>Остали фактори који утичу на здравствено стање, истог дана</t>
  </si>
  <si>
    <t>Z65Z</t>
  </si>
  <si>
    <t>Вишеструке, остале и неспецифичне конгениталне аномалије</t>
  </si>
  <si>
    <t>Неповезане оперативне процедуре</t>
  </si>
  <si>
    <t>801A</t>
  </si>
  <si>
    <t>Оперативне процедуре неповезане са основним узроком хоспитализације, са врло тешким КК</t>
  </si>
  <si>
    <t>801B</t>
  </si>
  <si>
    <t>Оперативне процедуре неповезане са основним узроком хоспитализације, са тешким или умереним КК</t>
  </si>
  <si>
    <t>801C</t>
  </si>
  <si>
    <t>Оперативне процедуре неповезане са основним узроком хоспитализације, без КК</t>
  </si>
  <si>
    <t>Погрешни ДСГ</t>
  </si>
  <si>
    <t>960Z</t>
  </si>
  <si>
    <t>Не може се груписати</t>
  </si>
  <si>
    <t>961Z</t>
  </si>
  <si>
    <t>Неприхватљива главна дијагноза</t>
  </si>
  <si>
    <t>963Z</t>
  </si>
  <si>
    <t>Неонатална дијагноза која није у складу са старошћу и тежином</t>
  </si>
  <si>
    <t>Дијагностички сродне групе (ДСГ)</t>
  </si>
  <si>
    <t>Некласификоване главне дијагностичке категорије</t>
  </si>
  <si>
    <t>Лекови са посебним режимом издавања (Лекови са Ц листе)</t>
  </si>
  <si>
    <t xml:space="preserve">Број пацијената </t>
  </si>
  <si>
    <t>Стационарни</t>
  </si>
  <si>
    <t>Амбулантни</t>
  </si>
  <si>
    <t>Здравствене услуге</t>
  </si>
  <si>
    <t>Дијагностичке процедуре са снимањем</t>
  </si>
  <si>
    <t>Број услуга пружених амбулантним осигураним лицима</t>
  </si>
  <si>
    <t>Број услуга пружених стационарним  осигураним лицима</t>
  </si>
  <si>
    <t>Укупан број  услуга пружених осигураним лицима</t>
  </si>
  <si>
    <t>Лабораторијска дијагностика</t>
  </si>
  <si>
    <t>Специјалистички прегледи</t>
  </si>
  <si>
    <t>РБ</t>
  </si>
  <si>
    <t>Назив Табеле</t>
  </si>
  <si>
    <t xml:space="preserve">Табела 1. </t>
  </si>
  <si>
    <t xml:space="preserve">Табела 2. </t>
  </si>
  <si>
    <t xml:space="preserve">Табела 3. </t>
  </si>
  <si>
    <t xml:space="preserve">Табела 4. </t>
  </si>
  <si>
    <t xml:space="preserve">Табела 5. </t>
  </si>
  <si>
    <t xml:space="preserve">Табела 6. </t>
  </si>
  <si>
    <t xml:space="preserve">Табела 7. </t>
  </si>
  <si>
    <t xml:space="preserve">Табела 8. </t>
  </si>
  <si>
    <t>Табела 13.</t>
  </si>
  <si>
    <t>Табела 15.</t>
  </si>
  <si>
    <t>Табела 16.</t>
  </si>
  <si>
    <t>Извршено у 2019.</t>
  </si>
  <si>
    <t>Збирна табела врсте здравствених услуга које се пружају у здравственој установи</t>
  </si>
  <si>
    <t>Укупан број запослених (на одређено и неодређено време) који се финансирају из средстава РФЗО</t>
  </si>
  <si>
    <t>Број запослених на неодређено време који се финансирају из средстава РФЗО</t>
  </si>
  <si>
    <t>Укупан број запослених на одређено време који се финансирају из средстава РФЗО</t>
  </si>
  <si>
    <t>Број запослених на одређено време због повећаног обима посла</t>
  </si>
  <si>
    <t>Број запослених на одређено време због замене одсутних запослених</t>
  </si>
  <si>
    <t>План за 2022.</t>
  </si>
  <si>
    <t>Специјална болница за неспецифичне плућне болести "Сокобања" - Сокобања</t>
  </si>
  <si>
    <t>Одсек интерне медицине</t>
  </si>
  <si>
    <t>Одељење за неспецифичне плућне болести одраслих</t>
  </si>
  <si>
    <t>Одељење за плућне болести деце</t>
  </si>
  <si>
    <t>Одсек рехабилитације повреде и обољења локомоторног система</t>
  </si>
  <si>
    <t>БОЛНИЦА</t>
  </si>
  <si>
    <t>ОДЕЉЕЊЕ ЗА НЕСПЕЦИФИЧНЕ ПЛУЋНЕ БОЛЕСТИ ОДРАСЛИХ</t>
  </si>
  <si>
    <t>ОДСЕК ИНТЕРНЕ МЕДИЦИНЕ</t>
  </si>
  <si>
    <t>ОДСЕК РЕХАБИЛИТАЦИЈЕ ПОВРЕДЕ И ОБОЉЕЊА ЛОКОМОТОРНОГ СИСТЕМА</t>
  </si>
  <si>
    <t>ОДЕЉЕЊЕ ЗА ПЛУЋНЕ БОЛЕСТИ ДЕЦЕ</t>
  </si>
  <si>
    <t>ДНЕВНА БОЛНИЦА</t>
  </si>
  <si>
    <t>000001</t>
  </si>
  <si>
    <t>000002</t>
  </si>
  <si>
    <t>Специјалистички преглед први</t>
  </si>
  <si>
    <t>Специјалистички преглед контролни</t>
  </si>
  <si>
    <t>000008</t>
  </si>
  <si>
    <t>Конзилијарни преглед од 5 лекара</t>
  </si>
  <si>
    <t>11503-04</t>
  </si>
  <si>
    <t>11503-12</t>
  </si>
  <si>
    <t>ДИЈАГНОСТИЧКЕ УСЛУГЕ</t>
  </si>
  <si>
    <t>11503-13</t>
  </si>
  <si>
    <t>11512-00</t>
  </si>
  <si>
    <t>11713-00</t>
  </si>
  <si>
    <t>12000-00</t>
  </si>
  <si>
    <t>12203-00</t>
  </si>
  <si>
    <t>13839-00</t>
  </si>
  <si>
    <t>U8184602</t>
  </si>
  <si>
    <t>U8184603</t>
  </si>
  <si>
    <t>U8184606</t>
  </si>
  <si>
    <t>U8184900</t>
  </si>
  <si>
    <t>U8184901</t>
  </si>
  <si>
    <t xml:space="preserve">Тест оптерећења у сврху процене респираторног статуса </t>
  </si>
  <si>
    <t>Мерење тоталног плућног волумена</t>
  </si>
  <si>
    <t>Континуирано мерење односа између протока и волумена током издисаја или удисаја</t>
  </si>
  <si>
    <t>Мерење дисајног или плућног отпора</t>
  </si>
  <si>
    <t>Снимање просечног сигнала ЕКГ-а</t>
  </si>
  <si>
    <t>Вађење крви у дијагностичке сврхе</t>
  </si>
  <si>
    <t>Појединачна пријава заразне болести</t>
  </si>
  <si>
    <t>Риноалерголошко испитивање специфичним респираторним алергеном</t>
  </si>
  <si>
    <t>Риноалерголошко испитивање на стандардне нутритивне алергене</t>
  </si>
  <si>
    <t>Риноалерголошка алерген специфична хиипосензибилизација</t>
  </si>
  <si>
    <t>Бронходилататорни тест</t>
  </si>
  <si>
    <t>Оксиметрија</t>
  </si>
  <si>
    <t>ТЕРАПИЈСКЕ УСЛУГЕ</t>
  </si>
  <si>
    <t>30055-00</t>
  </si>
  <si>
    <t>U8188702</t>
  </si>
  <si>
    <t>92029-00</t>
  </si>
  <si>
    <t>92043-00</t>
  </si>
  <si>
    <t>96076-00</t>
  </si>
  <si>
    <t>96129-00</t>
  </si>
  <si>
    <t>96130-00</t>
  </si>
  <si>
    <t>96138-00</t>
  </si>
  <si>
    <t>96171-00</t>
  </si>
  <si>
    <t>96197-02</t>
  </si>
  <si>
    <t>96197-09</t>
  </si>
  <si>
    <t>96199-02</t>
  </si>
  <si>
    <t>96199-03</t>
  </si>
  <si>
    <t>96199-09</t>
  </si>
  <si>
    <t>96200-09</t>
  </si>
  <si>
    <t>96203-09</t>
  </si>
  <si>
    <t>Превијање ране</t>
  </si>
  <si>
    <t>Вибромасажа</t>
  </si>
  <si>
    <t>Хидро-кинези терапија</t>
  </si>
  <si>
    <t>Вежбе на справама и ергобициклу</t>
  </si>
  <si>
    <t>Вежбе релаксације</t>
  </si>
  <si>
    <t>Ход по равном</t>
  </si>
  <si>
    <t>Апликација лека у нос</t>
  </si>
  <si>
    <t>Лаважа носница</t>
  </si>
  <si>
    <t>Примена лека за респираторни систем помоћу небулизатора</t>
  </si>
  <si>
    <t>Саветовање или подучавање о одржавању здравља и опоравку</t>
  </si>
  <si>
    <t>Увежбавање вештина у активностима повезаним са положајем тела/мобилношћу/покретом</t>
  </si>
  <si>
    <t>Вежбе дисањау лечењу болести респираторног система</t>
  </si>
  <si>
    <t>Пратња или транспорт клијената</t>
  </si>
  <si>
    <t>Орално давање фармаколошког средства, друго и некласификовано фармаколошко средство-давање свихпреосталих лекова</t>
  </si>
  <si>
    <t>Интрамускуларнодавање фармаколошког средства анти-инфективно средство</t>
  </si>
  <si>
    <t>Интрамускуларно давање фармаколошког средства, друго и неназначено фармаколошко средство</t>
  </si>
  <si>
    <t>Интравенско давање фармаколшког средства, анти-инфективно средство</t>
  </si>
  <si>
    <t>Интравенско давање фармаколошког средства, стероид</t>
  </si>
  <si>
    <t>Интравенско давање фармаколошког средства, друго и некласификовано фармаколошко средство</t>
  </si>
  <si>
    <t>Субкутано давање фармаколшког средтва, друго и некласификовано фармаколошко средство</t>
  </si>
  <si>
    <t>11503-02</t>
  </si>
  <si>
    <t>Мерење издржљивости или замора диасјних мишића</t>
  </si>
  <si>
    <t>11503-05</t>
  </si>
  <si>
    <t>Спироергометрија са вежбањем</t>
  </si>
  <si>
    <t>11503-10</t>
  </si>
  <si>
    <t>Мерење размене гасова</t>
  </si>
  <si>
    <t>11503-11</t>
  </si>
  <si>
    <t>Мерење дифузијског капацитета плућа за угљен-моноксид</t>
  </si>
  <si>
    <t>Снимање просечног сигнаа ЕКГ-а</t>
  </si>
  <si>
    <t>Мерење протока урина</t>
  </si>
  <si>
    <t>18228-00</t>
  </si>
  <si>
    <t>Интраплеурална блокада</t>
  </si>
  <si>
    <t>30090-00</t>
  </si>
  <si>
    <t>Перкутана биопсија плеуре иглом</t>
  </si>
  <si>
    <t>36800-00</t>
  </si>
  <si>
    <t>Катетеризација мокраћне бешике</t>
  </si>
  <si>
    <t>38800-00</t>
  </si>
  <si>
    <t>Дијагностичка торакоцентеза</t>
  </si>
  <si>
    <t>38812-00</t>
  </si>
  <si>
    <t>Перкутана биопсија плућа иглом</t>
  </si>
  <si>
    <t>41764-02</t>
  </si>
  <si>
    <t>Фибероптички преглед фарингса</t>
  </si>
  <si>
    <t>41764-03</t>
  </si>
  <si>
    <t>Фибероптичка ларингоскопија</t>
  </si>
  <si>
    <t>41764-04</t>
  </si>
  <si>
    <t>41889-01</t>
  </si>
  <si>
    <t>Бронхоскопија кроз вештачки отвор - артефицијелну стому</t>
  </si>
  <si>
    <t>Трахеоскопија кроз вештачки отвор  - артефицијелну стому</t>
  </si>
  <si>
    <t>41892-01</t>
  </si>
  <si>
    <t>Бронхоскопија са екцизијом лезија</t>
  </si>
  <si>
    <t>41898-00</t>
  </si>
  <si>
    <t>Фибероптичка бронхоскопија</t>
  </si>
  <si>
    <t>41898-01</t>
  </si>
  <si>
    <t>Фибероптичка бронхоскопија са биопсијом</t>
  </si>
  <si>
    <t>60503-00</t>
  </si>
  <si>
    <t>Флуроскопија</t>
  </si>
  <si>
    <t>Флуроскопија - читање</t>
  </si>
  <si>
    <t>92195-00</t>
  </si>
  <si>
    <t>Испирање катетера, некласификовано на другом месту</t>
  </si>
  <si>
    <t>22007-00</t>
  </si>
  <si>
    <t>22007-01</t>
  </si>
  <si>
    <t>Одражавање ендотрахеалне интубације, једнолуменски тубус</t>
  </si>
  <si>
    <t>38415-00</t>
  </si>
  <si>
    <t>Инцизија плеуре</t>
  </si>
  <si>
    <t>38424-02</t>
  </si>
  <si>
    <t>Плеуродеза</t>
  </si>
  <si>
    <t>38803-00</t>
  </si>
  <si>
    <t>Терапијска торакоцентеза</t>
  </si>
  <si>
    <t>38806-00</t>
  </si>
  <si>
    <t>Пласирање дренакроз међуребарни простор</t>
  </si>
  <si>
    <t>90179-06</t>
  </si>
  <si>
    <t>90665-00</t>
  </si>
  <si>
    <t>90686-01</t>
  </si>
  <si>
    <t>Поступак одржавање трахеостоме</t>
  </si>
  <si>
    <t>Обрада коже и поткожног ткива</t>
  </si>
  <si>
    <t>Активне сегментне вежбе са отпором</t>
  </si>
  <si>
    <t>Обрада коже и поткожног ткива без екцизије</t>
  </si>
  <si>
    <t>92046-00</t>
  </si>
  <si>
    <t>Замена каниле за трахеостомију</t>
  </si>
  <si>
    <t>92052-00</t>
  </si>
  <si>
    <t>Кардиопулмонална реанимација</t>
  </si>
  <si>
    <t>92053-00</t>
  </si>
  <si>
    <t>Затворена масажа срца</t>
  </si>
  <si>
    <t>92209-00</t>
  </si>
  <si>
    <t>92209-01</t>
  </si>
  <si>
    <t>92209-02</t>
  </si>
  <si>
    <t>92513-10</t>
  </si>
  <si>
    <t>92515-10</t>
  </si>
  <si>
    <t>Терапија цеог тела вежбањем</t>
  </si>
  <si>
    <t>96199-06</t>
  </si>
  <si>
    <t>Интравенско давање фармаколшког средства, инсулин</t>
  </si>
  <si>
    <t>96199-07</t>
  </si>
  <si>
    <t>Интравеснко давање фармаколочког средства, електролит</t>
  </si>
  <si>
    <t>96200-06</t>
  </si>
  <si>
    <t>Субкутано давање фармаколошког средства, инсулин</t>
  </si>
  <si>
    <t>96201-00</t>
  </si>
  <si>
    <t>96201-02</t>
  </si>
  <si>
    <t>Интракавитарно давање фармаколошког средства, анти-инфективно средство</t>
  </si>
  <si>
    <t>96201-08</t>
  </si>
  <si>
    <t>Интракавитарно давање фармаколошког средства-електролит</t>
  </si>
  <si>
    <t>96205-09</t>
  </si>
  <si>
    <t>Неки други начин давања фармаколошког средства друго и некласификовано фармаколошко средство</t>
  </si>
  <si>
    <t>11600-03</t>
  </si>
  <si>
    <t>Праћење системског артеријског притиска</t>
  </si>
  <si>
    <t>11709-00</t>
  </si>
  <si>
    <t>Холтер амбулантно континуираниг ЕКГ снимање</t>
  </si>
  <si>
    <t>11712-00</t>
  </si>
  <si>
    <t>Кардиоваскуларни стрес-тест оптерећења</t>
  </si>
  <si>
    <t>11900-00</t>
  </si>
  <si>
    <t>Ендотрахеална интубација, једнолуменски тубус</t>
  </si>
  <si>
    <t>96199-01</t>
  </si>
  <si>
    <t>Инртавенско давање фармаколошког средства, тромболитичко средство</t>
  </si>
  <si>
    <t>96199-08</t>
  </si>
  <si>
    <t>Интравенско давање фармаколошког средства, електролит</t>
  </si>
  <si>
    <t>ОДСЕК РЕХАБИЛИТАЦИЈЕ - ПОВРЕДЕ И ОБОЉЕЊА ЛОКОМОТОРНОГ СИСТЕМА</t>
  </si>
  <si>
    <t>22065-00</t>
  </si>
  <si>
    <t>Терапија хладноћом</t>
  </si>
  <si>
    <t>Инерферентне струје</t>
  </si>
  <si>
    <t>Дијадинамичке струје</t>
  </si>
  <si>
    <t>Елекромагнетно поље</t>
  </si>
  <si>
    <t>Апликација парафина по сегменту</t>
  </si>
  <si>
    <t>Веђбе хода у разбоју</t>
  </si>
  <si>
    <t>Активне вежбе са помагалима</t>
  </si>
  <si>
    <t>Корективне вежбе пред огледалом</t>
  </si>
  <si>
    <t>Пасивне сегментне вежбе</t>
  </si>
  <si>
    <t>Nylinov (Nullin) степеник</t>
  </si>
  <si>
    <t>95550-02</t>
  </si>
  <si>
    <t>Удруђене здравствене процедуре, радна терапија</t>
  </si>
  <si>
    <t>96131-00</t>
  </si>
  <si>
    <t>Увежбавање вештина у активностима повезаним са премештањем</t>
  </si>
  <si>
    <t>96154-00</t>
  </si>
  <si>
    <t>Терапијски ултразвук</t>
  </si>
  <si>
    <t>96162-00</t>
  </si>
  <si>
    <t>Терапеутска масажа или манипулација везивног/меког ткива, некласификованог на другом месту</t>
  </si>
  <si>
    <t>Тест оптерећења у сврхе процене респираторног статуса</t>
  </si>
  <si>
    <t>Тест кожне осетљивости са ≤ 20 алергена</t>
  </si>
  <si>
    <t>Поступак одржавања неинвазивне вентилаторне подршке, ≤ 24 сата</t>
  </si>
  <si>
    <t>Поступак одржавања неинвазивне вентилаторне подршке,&gt; 24 сата и &lt; 96 сати</t>
  </si>
  <si>
    <t>Поступак одржавања неинвазивне вентилаторне подршке,≥ 96 сати</t>
  </si>
  <si>
    <t>Инфилтрација локалног анестетика АSА 10</t>
  </si>
  <si>
    <t>Седација, АSА 10</t>
  </si>
  <si>
    <t>Интрамускуларно давање фармаколошког средства анти-инфективно средство</t>
  </si>
  <si>
    <t>Интравенско давање фармаколошког средства, електорлит</t>
  </si>
  <si>
    <t>Орално давање фармаколочког средства, друго и некласификовано фармаколошко средство</t>
  </si>
  <si>
    <t>ЦИТОСТАТИЦИ СА Ц ЛИСТЕ</t>
  </si>
  <si>
    <t>ЛЕКОВИ ВАН ЛИСТЕ ЛЕКОВА - МЕДИЦИНСКИ КИСЕОНИК</t>
  </si>
  <si>
    <t xml:space="preserve">Табела 9. </t>
  </si>
  <si>
    <t>Табела 10.</t>
  </si>
  <si>
    <t>Табела 11.</t>
  </si>
  <si>
    <t xml:space="preserve">Табела 12. </t>
  </si>
  <si>
    <t>Табела 14.</t>
  </si>
  <si>
    <t>Рендген дијагностика ( број апарата 3 и број смена 1)</t>
  </si>
  <si>
    <t>Конзилијарни преглед  од 5 лекара</t>
  </si>
  <si>
    <t>Мерење изрджљивости или замора дисајних мишића</t>
  </si>
  <si>
    <t>Тест оптерећења у сврху процене респираторног статуса</t>
  </si>
  <si>
    <t xml:space="preserve">Спироергометрија  са вежбањем </t>
  </si>
  <si>
    <t xml:space="preserve">Мерење размене гасова </t>
  </si>
  <si>
    <t xml:space="preserve">Континуирано мерење односа између протока и волумена током издисаја или удисаја </t>
  </si>
  <si>
    <t>11602-00</t>
  </si>
  <si>
    <t xml:space="preserve"> Испитивање и снимање периферних вена у једном или више екстремитета при одмарању, коришћењем CW доплера или пулсног доплера</t>
  </si>
  <si>
    <t>Холтер амбулантно континуирано ЕКГ снимање</t>
  </si>
  <si>
    <t>Кардиоваскуларни стрес тест -тест оптерећења</t>
  </si>
  <si>
    <t>Одржавање ендотрахеалне интубације, једнолуменски тубус</t>
  </si>
  <si>
    <t xml:space="preserve">Терапија хладноћом </t>
  </si>
  <si>
    <t>260001</t>
  </si>
  <si>
    <t>Перкутана  биопсија плеуре иглом</t>
  </si>
  <si>
    <t xml:space="preserve">Катетеризација мокраћне бешике </t>
  </si>
  <si>
    <t>Пласирање дрена кроз међуребарни простор</t>
  </si>
  <si>
    <t xml:space="preserve">Перкутна биопсија плућа иглом </t>
  </si>
  <si>
    <t>Трахеоскопија кроз вештачки отвор - артефицијелну стому</t>
  </si>
  <si>
    <t>Бронхоскопија кроз вештачки отвор -артефицијалну стому</t>
  </si>
  <si>
    <t>Бронхоскопија са ексцизијом лезија</t>
  </si>
  <si>
    <t xml:space="preserve">Фибероптичка бронхоскопија  </t>
  </si>
  <si>
    <t>Фибероптичка бронхоскопија  са биопсијом</t>
  </si>
  <si>
    <t>55032-00</t>
  </si>
  <si>
    <t>Ултразвучни преглед врата</t>
  </si>
  <si>
    <t>Ултразвучни преглед штитасте жлезде</t>
  </si>
  <si>
    <t>55036-00</t>
  </si>
  <si>
    <t>Ултразвучни преглед  абдомена</t>
  </si>
  <si>
    <t xml:space="preserve">Ултразвучни преглед уринарног система </t>
  </si>
  <si>
    <t>55044-00</t>
  </si>
  <si>
    <t>Ултрашвучни прглед  мушког пелвиса</t>
  </si>
  <si>
    <t>55048-00</t>
  </si>
  <si>
    <t xml:space="preserve">Ултрашвучни преглед скротума </t>
  </si>
  <si>
    <t>Ултразвучни преглед дојке, билатералан</t>
  </si>
  <si>
    <t>55084-00</t>
  </si>
  <si>
    <t>Ултразвучни преглед мокраћне бешике</t>
  </si>
  <si>
    <t>55113-00</t>
  </si>
  <si>
    <t>М-приказ и дводимензионални ултразвучни преглед срца у реалном времену</t>
  </si>
  <si>
    <t>55274-00</t>
  </si>
  <si>
    <t xml:space="preserve"> Ултразвучни дуплекс преглед екстракранијалних, каротидних и вертебралних крвних судова</t>
  </si>
  <si>
    <t>55276-00</t>
  </si>
  <si>
    <t>Ултразвучни  дуплекс преглед аорте, интраабдоминалних и илијачних артерија и/или доње шупље вене и илијачних вена</t>
  </si>
  <si>
    <t>55731-00</t>
  </si>
  <si>
    <t>Ултразвучни преглед женског пелвиса</t>
  </si>
  <si>
    <t>55812-00</t>
  </si>
  <si>
    <t>Ултразвучни преглед грудног коша или трбушног
 зида</t>
  </si>
  <si>
    <t>55816-00</t>
  </si>
  <si>
    <t>Ултрачвучни преглед кука</t>
  </si>
  <si>
    <t>55828-00</t>
  </si>
  <si>
    <t>Ултразвучни преглед колена</t>
  </si>
  <si>
    <t>55844-00</t>
  </si>
  <si>
    <t>Ултразвучни преглед коже и поткожног ткива</t>
  </si>
  <si>
    <t>57506-00</t>
  </si>
  <si>
    <t>Радиографско снимање  хумеруса</t>
  </si>
  <si>
    <t>Радиографија хумеруса - читање</t>
  </si>
  <si>
    <t>57506-01</t>
  </si>
  <si>
    <t xml:space="preserve">Радиографско снимање лакта </t>
  </si>
  <si>
    <t>Радиографија лакта - читање</t>
  </si>
  <si>
    <t>57512-03</t>
  </si>
  <si>
    <t>Радиографско снимање шаке и ручног зглоба</t>
  </si>
  <si>
    <t>Радиграфија шаке и ручног зглоба - читање</t>
  </si>
  <si>
    <t>57518-00</t>
  </si>
  <si>
    <t xml:space="preserve">Радиографско снимање фемура </t>
  </si>
  <si>
    <t>Радиографско снимање фемура - читање</t>
  </si>
  <si>
    <t>57518-01</t>
  </si>
  <si>
    <t xml:space="preserve">Радиографско снимање колена </t>
  </si>
  <si>
    <t>Радиографија колена - читање</t>
  </si>
  <si>
    <t>57518-03</t>
  </si>
  <si>
    <t>Радиографско снимање глежња</t>
  </si>
  <si>
    <t>Радиографија глежња - читање</t>
  </si>
  <si>
    <t>57518-04</t>
  </si>
  <si>
    <t>Радиографско снимање стопала</t>
  </si>
  <si>
    <t>Радиографија стопала - чиатање</t>
  </si>
  <si>
    <t>57700-00</t>
  </si>
  <si>
    <t xml:space="preserve">Радиографско снимање рамена или скапуле </t>
  </si>
  <si>
    <t>Рдиографија рамена или скапуле - читање</t>
  </si>
  <si>
    <t>57712-00</t>
  </si>
  <si>
    <t xml:space="preserve">Радиографско снимање зглоба кука </t>
  </si>
  <si>
    <t>Радиографија зглоба кука - читање</t>
  </si>
  <si>
    <t>57715-00</t>
  </si>
  <si>
    <t>Радиографско снимање пелвис</t>
  </si>
  <si>
    <t>Радиографија пелвиса - читање</t>
  </si>
  <si>
    <t>57901-00</t>
  </si>
  <si>
    <t xml:space="preserve">Радиографско снимање лобање </t>
  </si>
  <si>
    <t>Радиографија лобање - читање</t>
  </si>
  <si>
    <t>57903-00</t>
  </si>
  <si>
    <t>Радиографско снимање параназалног синуса</t>
  </si>
  <si>
    <t>Радиографско снимање параназалног синуса - читање</t>
  </si>
  <si>
    <t>58100-00</t>
  </si>
  <si>
    <t xml:space="preserve">Радиографско снимање цервикалног дела кичме </t>
  </si>
  <si>
    <t>Радиографија цервикалног дела кичме - читање</t>
  </si>
  <si>
    <t>58103-00</t>
  </si>
  <si>
    <t xml:space="preserve">Радиографско снимање тораколног дела кичме </t>
  </si>
  <si>
    <t>Радиографија торакалног дела кичме - читање</t>
  </si>
  <si>
    <t>58106-00</t>
  </si>
  <si>
    <t>Радиографско снимање лумбоскаралног дела кичме</t>
  </si>
  <si>
    <t>Радиографија лумбалносакралног дела кичме - читање</t>
  </si>
  <si>
    <t>58500-00</t>
  </si>
  <si>
    <t>Радиографско снимање грудног коша</t>
  </si>
  <si>
    <t>Радиографија грудног коша - читање</t>
  </si>
  <si>
    <t>58700-00</t>
  </si>
  <si>
    <t>Радиографско снимање уринарног система</t>
  </si>
  <si>
    <t>Радиографија уринарног система - читање</t>
  </si>
  <si>
    <t>58900-00</t>
  </si>
  <si>
    <t>Радиографско снимање  абдомена (нативни абдомен)</t>
  </si>
  <si>
    <t>Радиографија абдомена - читање</t>
  </si>
  <si>
    <t>Интерферентне струје</t>
  </si>
  <si>
    <t xml:space="preserve">Дијадинамичке струје </t>
  </si>
  <si>
    <t>Електромагнетно поље</t>
  </si>
  <si>
    <t>Вежбе хода у разбоју</t>
  </si>
  <si>
    <t>Активне сегменте вежбе са отпором</t>
  </si>
  <si>
    <t>Вежбе на справама или ергобициклу</t>
  </si>
  <si>
    <t>Поступак одржавања трахеостоме</t>
  </si>
  <si>
    <t>Обрада коже и поткожног ткива са екцизијом</t>
  </si>
  <si>
    <t>Поступак одржавања неинвазивне вентилаторне подршке,  &gt; 24 сата и &lt;96 сати</t>
  </si>
  <si>
    <t>Поступак одржавања неинвазивне вентилаторне подршке,  ≥ 96 сати</t>
  </si>
  <si>
    <t>Инфилтрација локалног анестетика АСА 10</t>
  </si>
  <si>
    <t>Седација, ASA 10</t>
  </si>
  <si>
    <t xml:space="preserve">Удружене здравствене процедуре, радна терапија </t>
  </si>
  <si>
    <t>Терапија целог тела вежбањем</t>
  </si>
  <si>
    <t>Увежбавање вештина у активностима повезаним са положајем тела/мобилнишћу/покретом</t>
  </si>
  <si>
    <t>Увежбавање вештина  у активностима повезаним са премештањем</t>
  </si>
  <si>
    <t>Вежбе дисања у лечењу болести респираторног система</t>
  </si>
  <si>
    <t xml:space="preserve">Пратња или транспорт клијената </t>
  </si>
  <si>
    <t>Интрамускуларно давање фамаколошког средства анти-инфективно средство</t>
  </si>
  <si>
    <t>Интрамускуларно давање фармаколошког средства ,друго и неназначено фармаколошко средство</t>
  </si>
  <si>
    <t>Интравенско давање фармколошког средства , тромболитичко средство</t>
  </si>
  <si>
    <t>Интравенско давање фармаколошког средства, анти-инфективно средство</t>
  </si>
  <si>
    <t>Интравенско давање фармаколошког средства, хранљива супстанца</t>
  </si>
  <si>
    <t xml:space="preserve">Интравенско давање фармаколошког средства , електролит </t>
  </si>
  <si>
    <t>Интравенско давање фармаколошког средства друго и некласификовано фармаколошко средство</t>
  </si>
  <si>
    <t>Субкутано давање фармаколошког средства ,друго и некласификовано фармаколошко средство</t>
  </si>
  <si>
    <t xml:space="preserve">Интракавитарно давање фармаколошког средства, антинеопластично средство </t>
  </si>
  <si>
    <t xml:space="preserve">Интракавитарно давање фармаколошког средства-електролит </t>
  </si>
  <si>
    <t>Орална давање фармаколошког средства, друго и некласификовано фармаколошко средство -давање свих преосталих лекова</t>
  </si>
  <si>
    <t>BD0300</t>
  </si>
  <si>
    <t>БО дан</t>
  </si>
  <si>
    <t>BD0301</t>
  </si>
  <si>
    <t>БО дан - Физикална медицина и рехабилитација</t>
  </si>
  <si>
    <t>BD0303</t>
  </si>
  <si>
    <t>Педијатрија</t>
  </si>
  <si>
    <t>BD0304</t>
  </si>
  <si>
    <t>Пратилац</t>
  </si>
  <si>
    <t>Bd0305</t>
  </si>
  <si>
    <t>Дневна болница</t>
  </si>
  <si>
    <t>L000018</t>
  </si>
  <si>
    <t>Узорковање крви ( микроузимање)</t>
  </si>
  <si>
    <t>L000026</t>
  </si>
  <si>
    <t>Узорковање крви ( венепункција)</t>
  </si>
  <si>
    <t>L000034</t>
  </si>
  <si>
    <t>Узорковање крви других биолошких материјала у лабораторији</t>
  </si>
  <si>
    <t>L000042</t>
  </si>
  <si>
    <t>Пријем, контрола квалитета узорака и припрема узорака за лабораторијска испитивања</t>
  </si>
  <si>
    <t>L000075</t>
  </si>
  <si>
    <t xml:space="preserve">Ацидобазни статус (pH, pO2, pCO2) у крви </t>
  </si>
  <si>
    <t>L000265</t>
  </si>
  <si>
    <t>C-реактивни протеин (CRP) у крви-POCT методом</t>
  </si>
  <si>
    <t>L000414</t>
  </si>
  <si>
    <t>Хемоглобин А1с (гликозиларани хемоглобин HbA1c) у крви</t>
  </si>
  <si>
    <t>L000703</t>
  </si>
  <si>
    <t>рСО2 (парцијални притисак угљен-диоксида) у крви</t>
  </si>
  <si>
    <t>L000711</t>
  </si>
  <si>
    <t xml:space="preserve">pH крви </t>
  </si>
  <si>
    <t>L001057</t>
  </si>
  <si>
    <t>Аланин аминотрансфераза (ALT) у серуму -спектрофотометрија</t>
  </si>
  <si>
    <t>L001081</t>
  </si>
  <si>
    <t>Aлбумини у серуму-спектрофотометрија</t>
  </si>
  <si>
    <t>L001198</t>
  </si>
  <si>
    <t>Алфа-амилаза у серуму -спектрофотометрија</t>
  </si>
  <si>
    <t>L001255</t>
  </si>
  <si>
    <t>Алкална фосфатаза (АLP) у серуму-спектрофотометријом</t>
  </si>
  <si>
    <t>L001651</t>
  </si>
  <si>
    <t>Аспартат аминотрансфераза (AST) у серуму-спектрофотометријом</t>
  </si>
  <si>
    <t>L001917</t>
  </si>
  <si>
    <t>Билирубин (укупан) у серуму-спектрофотометријом</t>
  </si>
  <si>
    <t>L002543</t>
  </si>
  <si>
    <t>Гама-глутамил трансфераза (гама-GT) у серуму - спектрофотометрија</t>
  </si>
  <si>
    <t>L002618</t>
  </si>
  <si>
    <t>Глукоза у серуму -спектрофотометрија</t>
  </si>
  <si>
    <t>L002667</t>
  </si>
  <si>
    <t>Гвожђе у серуму</t>
  </si>
  <si>
    <t>L002816</t>
  </si>
  <si>
    <t>Холестерол (укупан) у серуму-спектрофотометријом</t>
  </si>
  <si>
    <t>L002857</t>
  </si>
  <si>
    <t>Холестерол, HDL - у серуму-спектрофотометрија</t>
  </si>
  <si>
    <t>L002899</t>
  </si>
  <si>
    <t>Холестерол, LDL - у серуму-спектрофотометрија</t>
  </si>
  <si>
    <t>L003780</t>
  </si>
  <si>
    <t xml:space="preserve">Калијум у серуму - јон-селективном електродом (JSE) </t>
  </si>
  <si>
    <t>L004234</t>
  </si>
  <si>
    <t xml:space="preserve">Креатин киназа (CK) у серуму - спектрофотометрија </t>
  </si>
  <si>
    <t>L004242</t>
  </si>
  <si>
    <t>Креатин киназа CK-MB (иозеним креатин киназе, CK-2) у серуму</t>
  </si>
  <si>
    <t>L004317</t>
  </si>
  <si>
    <t>Kреатинин у серуму-спектрофотометријом</t>
  </si>
  <si>
    <t>L004416</t>
  </si>
  <si>
    <t xml:space="preserve">Лактат дехидрогеназа (LDH) у серуму 
- спектрофотометрија </t>
  </si>
  <si>
    <t>L004788</t>
  </si>
  <si>
    <t>Миоглобин (Мb) у серуму</t>
  </si>
  <si>
    <t>L004812</t>
  </si>
  <si>
    <t>Мокраћна киселина у серуму -спектрофотометрија</t>
  </si>
  <si>
    <t>L004879</t>
  </si>
  <si>
    <t xml:space="preserve">Натријум у серуму, јон-селективном електродом (JSE) </t>
  </si>
  <si>
    <t>L005439</t>
  </si>
  <si>
    <t xml:space="preserve">Протеини (укупни) у серуму-спектрофотометријом </t>
  </si>
  <si>
    <t>L006072</t>
  </si>
  <si>
    <t>Триглицериди у серуму-спектрофотометрија</t>
  </si>
  <si>
    <t>L006171</t>
  </si>
  <si>
    <t>Tропонин I у серуму</t>
  </si>
  <si>
    <t>L006254</t>
  </si>
  <si>
    <t>Уреа у серуму-спектрофотометријом</t>
  </si>
  <si>
    <t>L008979</t>
  </si>
  <si>
    <t>Целокупни преглед урина-ручно</t>
  </si>
  <si>
    <t>L009456</t>
  </si>
  <si>
    <t>Протеини у урину - суфосалицилном киселином</t>
  </si>
  <si>
    <t>L009472</t>
  </si>
  <si>
    <t>Седимент  урина</t>
  </si>
  <si>
    <t>L012401</t>
  </si>
  <si>
    <t xml:space="preserve">Хемоглобин (крв) (FOBT) у фецесу - имунохемијски </t>
  </si>
  <si>
    <t>L012674</t>
  </si>
  <si>
    <t>Алфа-амилаза у плеуралном пунктату</t>
  </si>
  <si>
    <t>L012682</t>
  </si>
  <si>
    <t>Алкална фосфатаза (АLP)у плеуралном пунктату</t>
  </si>
  <si>
    <t>L012708</t>
  </si>
  <si>
    <t>Глукоза у плеуралном пунктату</t>
  </si>
  <si>
    <t>L012716</t>
  </si>
  <si>
    <t>Холестерол (укупан) у плеуралном пунктату</t>
  </si>
  <si>
    <t>Креатин у плеуралном пунктату</t>
  </si>
  <si>
    <t>Лактат дехидрохеназа (LDH) у плеуралном пуктату</t>
  </si>
  <si>
    <t xml:space="preserve">Макроскопски налаз у преуларног пунктата </t>
  </si>
  <si>
    <t>Протеини (укупни) у плеураном пунктату</t>
  </si>
  <si>
    <t>Триглицериди у плеуралном пунктату</t>
  </si>
  <si>
    <t>Еозинофилини (ЕО) у крви</t>
  </si>
  <si>
    <t>Седиментација еритроцита (SE)</t>
  </si>
  <si>
    <t>D-Dimer-у плазми, семиквантитативно</t>
  </si>
  <si>
    <t>Време крварења (Duke)</t>
  </si>
  <si>
    <t>Бактериолошки преглед бриса носа</t>
  </si>
  <si>
    <t>Бактерилошки преглед бриса спољашњег ушног канала или површинске ране</t>
  </si>
  <si>
    <t>L012740</t>
  </si>
  <si>
    <t>L012757</t>
  </si>
  <si>
    <t>L012781</t>
  </si>
  <si>
    <t>L012807</t>
  </si>
  <si>
    <t>L012849</t>
  </si>
  <si>
    <t>L013995</t>
  </si>
  <si>
    <t>L014209</t>
  </si>
  <si>
    <t>L014431</t>
  </si>
  <si>
    <t>L015057</t>
  </si>
  <si>
    <t>L015263</t>
  </si>
  <si>
    <t>L015271</t>
  </si>
  <si>
    <t>L019166</t>
  </si>
  <si>
    <t>L019182</t>
  </si>
  <si>
    <t>L019190</t>
  </si>
  <si>
    <t>Бактериолошки преглед бриса спољашњих гениталија или вагине или цервикса или уретрее</t>
  </si>
  <si>
    <t>L019208</t>
  </si>
  <si>
    <t>Бактериолошки преглед бриса ждрела</t>
  </si>
  <si>
    <t>L019224</t>
  </si>
  <si>
    <t>Бактериолошки преглед дубоке ране односно гноја односно пунктата односно ексудата односно биоптата</t>
  </si>
  <si>
    <t>L019265</t>
  </si>
  <si>
    <t>Бакериолошки преглед искашљаја или трахеалног аспирата или бронхоалвеоларног лавата</t>
  </si>
  <si>
    <t>L019315</t>
  </si>
  <si>
    <t xml:space="preserve">Бактериолошки преглед ока или коњуктивите </t>
  </si>
  <si>
    <t>L019406</t>
  </si>
  <si>
    <t>Биохемијска идентификација аеробних бактерија</t>
  </si>
  <si>
    <t>L019422</t>
  </si>
  <si>
    <t>Биохемијска идентификација бета-хемолитичног стрептокока</t>
  </si>
  <si>
    <t>L019448</t>
  </si>
  <si>
    <t>Биохемијска идентификација Еnterococcus врста</t>
  </si>
  <si>
    <t>L019471</t>
  </si>
  <si>
    <t>Бактеријска идентификасија Streptococcus pneumoniae</t>
  </si>
  <si>
    <t>L019513</t>
  </si>
  <si>
    <t>Детекција антигена Helicobacter pylori-имунохроматографским тестом</t>
  </si>
  <si>
    <t>L019844</t>
  </si>
  <si>
    <t>Доказивање продукције или присуства токсина Clostriduim difficilae A или В</t>
  </si>
  <si>
    <t>L019869</t>
  </si>
  <si>
    <t>Хемокултура аеробно, конвенционална</t>
  </si>
  <si>
    <t>L019927</t>
  </si>
  <si>
    <t>Идентификација Haemophilus врста факторима раста</t>
  </si>
  <si>
    <t>L019992</t>
  </si>
  <si>
    <t>Испитивање антибиотске осетљивости бактерија, 
диск-дифузионом методом на другу и/или 
трећу линију</t>
  </si>
  <si>
    <t>L020008</t>
  </si>
  <si>
    <t>Испитавање антибиотске осетљивости бактерија, диск-дифузионом методом на прву линију</t>
  </si>
  <si>
    <t>L020107</t>
  </si>
  <si>
    <t xml:space="preserve">Изолација и испитивање антибиотске осетљивости U.-urealyticum- и M. hominis </t>
  </si>
  <si>
    <t>L020149</t>
  </si>
  <si>
    <t>Изолација микроорганизама субкултуром</t>
  </si>
  <si>
    <t>L020206</t>
  </si>
  <si>
    <t>Микроскопски преглед бојеног препарата</t>
  </si>
  <si>
    <t>L020362</t>
  </si>
  <si>
    <t>Серолошка идентификација Staphylococcus aureus</t>
  </si>
  <si>
    <t>L020396</t>
  </si>
  <si>
    <t>Уринокултура</t>
  </si>
  <si>
    <t>L020438</t>
  </si>
  <si>
    <t>Детекција антигена Rota вируса у столици</t>
  </si>
  <si>
    <t>L020770</t>
  </si>
  <si>
    <t>Узимање назофарингеалног и/или орофарингеалног бриса за преглед на присуство SARS-CoV-2 вируса у транспортну подлогу, у амбуланти</t>
  </si>
  <si>
    <t>L020773</t>
  </si>
  <si>
    <t>Узимање узорка крви пункцијом за доказивање присуства антитела на вирус SARS-CoV-2, у амбуланти</t>
  </si>
  <si>
    <t>L020777</t>
  </si>
  <si>
    <t>Квалитативо одређивање IgM и/или IgG антитела на вирус SARS-CoV-2 имунохроматографским тестом</t>
  </si>
  <si>
    <t>L020787</t>
  </si>
  <si>
    <t>Узимање материјала (назофарингеални брис), салива и др.) у циљу доказивања вирусног Ag SARS - CoV-2</t>
  </si>
  <si>
    <t>L020788</t>
  </si>
  <si>
    <t>Детекција вирусног Ag SARS - CoV-2 квалитативном методом</t>
  </si>
  <si>
    <t>L021311</t>
  </si>
  <si>
    <t>Преглед столице на паразите (негативни препарат)</t>
  </si>
  <si>
    <t>L021519</t>
  </si>
  <si>
    <t>Хемокултура на гљиве класичном методом</t>
  </si>
  <si>
    <t>L021659</t>
  </si>
  <si>
    <t>Бреглед бриса на гљиве</t>
  </si>
  <si>
    <t>L021691</t>
  </si>
  <si>
    <t>Преглед осталих биолошких узорака на гљиве</t>
  </si>
  <si>
    <t>L021709</t>
  </si>
  <si>
    <t>Преглед узорака из примарно стерилних регија на гљиве</t>
  </si>
  <si>
    <t>L026526</t>
  </si>
  <si>
    <t>Израда једног необојеног  серијског  препарата</t>
  </si>
  <si>
    <t>L029512</t>
  </si>
  <si>
    <t>Преглед размаза пунктата</t>
  </si>
  <si>
    <t>L029520</t>
  </si>
  <si>
    <t>Преглед размаза спутума</t>
  </si>
  <si>
    <t xml:space="preserve">Риноалерголошко испитивање специфичним респираторним алергеном </t>
  </si>
  <si>
    <t>Риноалерголошка алерген специфична хипосензибилизација</t>
  </si>
  <si>
    <t>55038-00</t>
  </si>
  <si>
    <t>A60503-00</t>
  </si>
  <si>
    <t>60503001</t>
  </si>
  <si>
    <t>Флуроскопија- читање</t>
  </si>
  <si>
    <t>А57506-00</t>
  </si>
  <si>
    <t>'Радиографско снимање  хумеруса</t>
  </si>
  <si>
    <t>А57506-01</t>
  </si>
  <si>
    <t>А57512-03</t>
  </si>
  <si>
    <t>А57518-00</t>
  </si>
  <si>
    <t>А57518-01</t>
  </si>
  <si>
    <t>А57518-03</t>
  </si>
  <si>
    <t>А57518-04</t>
  </si>
  <si>
    <t>А57700-00</t>
  </si>
  <si>
    <t>А57712-00</t>
  </si>
  <si>
    <t>А57715-00</t>
  </si>
  <si>
    <t>А57901-00</t>
  </si>
  <si>
    <t>А57903-00</t>
  </si>
  <si>
    <t>А58100-00</t>
  </si>
  <si>
    <t>А58103-00</t>
  </si>
  <si>
    <t>А58106-00</t>
  </si>
  <si>
    <t>А58500-00</t>
  </si>
  <si>
    <t>А58700-00</t>
  </si>
  <si>
    <t>А58900-00</t>
  </si>
  <si>
    <t>Протробинско време (PT) плазми/капиларној крви, коагулометрија</t>
  </si>
  <si>
    <t>Време коагулације (Lee White) у плазми, коакулометрија</t>
  </si>
  <si>
    <t>Време коагулације (Lee White) у плазми, коагулометрија</t>
  </si>
  <si>
    <t>Радиграфија лакта - читање</t>
  </si>
  <si>
    <t>Радиграфско снимање фемура - читање</t>
  </si>
  <si>
    <t>Радифрафија колена - читање</t>
  </si>
  <si>
    <t>Радографија глежња - читање</t>
  </si>
  <si>
    <t>Радиографија стопала - читање</t>
  </si>
  <si>
    <t>Радиографија рамена или скапуле - читање</t>
  </si>
  <si>
    <t>Радиграфија пелвиса - читање</t>
  </si>
  <si>
    <t>Радографија грудног коша - читање</t>
  </si>
  <si>
    <t>Рдиографија уринарног система - читање</t>
  </si>
  <si>
    <t>Радиграфија абдомена - читање</t>
  </si>
  <si>
    <t>Радиографско снимање хумеруса</t>
  </si>
  <si>
    <t>Радиографско снимање пелвиса</t>
  </si>
  <si>
    <t xml:space="preserve">Ултразвучни преглед грудног коша или трбушног зида
</t>
  </si>
  <si>
    <t>„Сокобања“ - Сокобања</t>
  </si>
  <si>
    <t>А60503-00</t>
  </si>
  <si>
    <t>Орално давање фармаколошког средства, друго и некласификовано фармаколошко средство-давање свих преосталих лекова</t>
  </si>
  <si>
    <t>Ултразвучна дијагностика (4 апарата и број смена 1)</t>
  </si>
  <si>
    <t>Доплер* (1 апарат и број смена 1)</t>
  </si>
  <si>
    <t>L014105</t>
  </si>
  <si>
    <t>Крвна слика са C-реактивним протеином (CRP)</t>
  </si>
  <si>
    <t>L014110</t>
  </si>
  <si>
    <t>Kрвна слика са ретиклоцитима и петоделном лукоцитарном формулом</t>
  </si>
  <si>
    <t>L014720</t>
  </si>
  <si>
    <t>Фибриноген у плазми, коагулометрија</t>
  </si>
  <si>
    <t>L000208</t>
  </si>
  <si>
    <t>Бикарбонати (угљен-диоксид, укупан) у крви/серуму/плазми, POCT</t>
  </si>
  <si>
    <t>L002766</t>
  </si>
  <si>
    <t>Хлориди у серуму/плазми, потенциометрија</t>
  </si>
  <si>
    <t>L003749</t>
  </si>
  <si>
    <t>Калцијум у серуму/плазми, спектрофотометрија</t>
  </si>
  <si>
    <t>L000588</t>
  </si>
  <si>
    <t>Калијум у крви/серуму/плазми, POCT</t>
  </si>
  <si>
    <t>L000661</t>
  </si>
  <si>
    <t>Натријум у крви/серуму/плазми, POCT</t>
  </si>
  <si>
    <t>L017632</t>
  </si>
  <si>
    <t>Специфичан IgE на нутритивне алергене у серуму - блот метода</t>
  </si>
  <si>
    <t>L017707</t>
  </si>
  <si>
    <t>Специфичан IgE на инхалаторне алергене у серуму - блот метода</t>
  </si>
  <si>
    <t>L021675</t>
  </si>
  <si>
    <t>Идентификација културе квасница</t>
  </si>
  <si>
    <t>L021253</t>
  </si>
  <si>
    <t>Преглед перинарног отиска на хелмите (Enterobius или друго)</t>
  </si>
  <si>
    <t>L021295</t>
  </si>
  <si>
    <t>Преглед столице на ларве хелмината</t>
  </si>
  <si>
    <t>L021303</t>
  </si>
  <si>
    <t>Преглед столице на паразите - методом концентрације</t>
  </si>
  <si>
    <t>L021345</t>
  </si>
  <si>
    <t>Преглед узорка на демидикозу, шугу и друге ектопаразитозе</t>
  </si>
  <si>
    <t>L021469</t>
  </si>
  <si>
    <t>L021477</t>
  </si>
  <si>
    <t>Директан бојени препарат на гљиве</t>
  </si>
  <si>
    <t>Директан нативан препарат на гљиве</t>
  </si>
  <si>
    <t>L021022</t>
  </si>
  <si>
    <t>Идентификација ектопаразита</t>
  </si>
  <si>
    <t>L021030</t>
  </si>
  <si>
    <t>Идентификација паразита (хелминти)</t>
  </si>
  <si>
    <t>L021048</t>
  </si>
  <si>
    <t>Изолација цревних протозоа из столице (Entamoeba histolytica или друго)</t>
  </si>
  <si>
    <t>L021055</t>
  </si>
  <si>
    <t>Изолација и идентификација слободних живећих амеба (Acanthamoeba или друго)</t>
  </si>
  <si>
    <t>L021071</t>
  </si>
  <si>
    <t>Изолација Trichomonas vaginalis</t>
  </si>
  <si>
    <t>L021121</t>
  </si>
  <si>
    <t>Паразитолошки преглед клиничког узорака осим столице преглед нативног препарата</t>
  </si>
  <si>
    <t>L021204</t>
  </si>
  <si>
    <t>Преглед на антигене паразите - имунохроматографски тест</t>
  </si>
  <si>
    <t>L020917</t>
  </si>
  <si>
    <t>Брзи тест за детекцију копро-антигена Entamoeba histolytica/dispar, Cryptosporidium, Giardia</t>
  </si>
  <si>
    <t>L020248</t>
  </si>
  <si>
    <t>Одређивање вредности МИК-а (минималне инхибиторне концентрације) за један антибиотик (градијент или Е-тест)</t>
  </si>
  <si>
    <t>L019380</t>
  </si>
  <si>
    <t>L020289</t>
  </si>
  <si>
    <t>Преглед вагиналног бриса на бактеријску вагинозу прегледом бојеног препарата</t>
  </si>
  <si>
    <t>Бактериолошки преглед узорака на Neisseria gonorrhoeae</t>
  </si>
  <si>
    <t>L020305</t>
  </si>
  <si>
    <t>Серолошка идентификација бета - хемолитичног стрептокока комерцијалним тестом</t>
  </si>
  <si>
    <t>L020404</t>
  </si>
  <si>
    <t>Узимање биолошког материјала за микробиолошки преглед</t>
  </si>
  <si>
    <t>L020412</t>
  </si>
  <si>
    <t>Узимање биолошког материјала за микробиолошки преглед у транспортну подлогу</t>
  </si>
  <si>
    <t xml:space="preserve">Детекција присуства и испитивање антибиотске осетљивости U.-urealyticum- и M. hominis </t>
  </si>
  <si>
    <t>L019828</t>
  </si>
  <si>
    <t>Директна детекција бактеријских антигена у биолошком материјалу комерцијалним тестом</t>
  </si>
  <si>
    <t>L019430</t>
  </si>
  <si>
    <t>Биохемијска идентификација ентеробактерија тестовима припремљеним у лабораторији</t>
  </si>
  <si>
    <t>L019455</t>
  </si>
  <si>
    <t>Бихемијска идентификација Moraxella врста</t>
  </si>
  <si>
    <t>L019489</t>
  </si>
  <si>
    <t>Бихемијски тест комерцијалним диском/таблетом</t>
  </si>
  <si>
    <t>L019174</t>
  </si>
  <si>
    <t xml:space="preserve">Бактериолошки преглед бриса носа на клицоноштво (S. aureus, (MRSA), S. Pneumoniae и др) </t>
  </si>
  <si>
    <t>L019216</t>
  </si>
  <si>
    <t xml:space="preserve">Бактериолошки преглед бриса ждрела на клицоноштво (S. aureus, (MRSA), S. Pneumoniae и др) </t>
  </si>
  <si>
    <t>L019232</t>
  </si>
  <si>
    <t>Бактериолошки преглед експримата простате или сперме</t>
  </si>
  <si>
    <t>L019240</t>
  </si>
  <si>
    <t>Бактериолошки преглед интраваскуларних катетера (семиквантитативно)</t>
  </si>
  <si>
    <t>L019331</t>
  </si>
  <si>
    <t xml:space="preserve">Бактериолошки преглед столице на Salmonella spp., Shigella spp. I Campylobacter spp. </t>
  </si>
  <si>
    <t>Табела 17.</t>
  </si>
  <si>
    <t>Крв и компоненте крви</t>
  </si>
  <si>
    <t>Јед. мере</t>
  </si>
  <si>
    <t>Цена у динарима</t>
  </si>
  <si>
    <t>Укупна вредност</t>
  </si>
  <si>
    <t>Цене за обраду крви и компоненти крви (Прилог 1.) према Правилнику о утврђивању цена за обраду крви и компонената крви намењених за трансфузију: ("Службени гласник РС", број 18/2019)</t>
  </si>
  <si>
    <t> 2305401</t>
  </si>
  <si>
    <t>Цела крв</t>
  </si>
  <si>
    <t>јединица крви</t>
  </si>
  <si>
    <t> 2305601</t>
  </si>
  <si>
    <t>Еритроцити</t>
  </si>
  <si>
    <t> 2305602</t>
  </si>
  <si>
    <t>Еритроцити у адитивној солуцији</t>
  </si>
  <si>
    <t> 2305101</t>
  </si>
  <si>
    <t>Тромбоцити концентрат</t>
  </si>
  <si>
    <t> 2305201</t>
  </si>
  <si>
    <t>Свежа замрзнута плазма</t>
  </si>
  <si>
    <t> 2305202</t>
  </si>
  <si>
    <t>Криопреципитат</t>
  </si>
  <si>
    <t> 2305203</t>
  </si>
  <si>
    <t>Плазма без криопреципитата</t>
  </si>
  <si>
    <t> 2305901</t>
  </si>
  <si>
    <t>Аутолога крв (пре оперативно прикупљање)</t>
  </si>
  <si>
    <t>Цене за обраду крви и компоненти крви (Прилог 1.) према Правилнику о утврђивању цена и накнада за обраду крви и компоненти крви намењених за трансфузију ("Службени гласник РС", бр. 47/2013 и 34/2014)</t>
  </si>
  <si>
    <t>ml</t>
  </si>
  <si>
    <t>Цела крв филтрирана претходно</t>
  </si>
  <si>
    <t>Цела крв филтрирана накнадно</t>
  </si>
  <si>
    <t>Цела крв – мала запремина</t>
  </si>
  <si>
    <t>Цела крв, редукована плазма, за EST</t>
  </si>
  <si>
    <t>Цела крв 0/АУ за EST (ресуспендовани 0 Ег у АV плазми)</t>
  </si>
  <si>
    <t>Еритроцити (деплазматисана крв)</t>
  </si>
  <si>
    <t>Еритроцити филтрирани накнадно</t>
  </si>
  <si>
    <t>11,20+цена филтера</t>
  </si>
  <si>
    <t>Еритроцити филтрирани претходно</t>
  </si>
  <si>
    <t>Еритроцити испрани</t>
  </si>
  <si>
    <t>Еритроцити ресуспендовани осиромашени Le и Тг</t>
  </si>
  <si>
    <t>Еритроцити мала запремина</t>
  </si>
  <si>
    <t>Еритроцити ресуспендовани осиромашени Le и Тг – мала запремина</t>
  </si>
  <si>
    <t>Тромбоцити концентровани из ПРП</t>
  </si>
  <si>
    <t>доза</t>
  </si>
  <si>
    <t>760,94+цена филтера</t>
  </si>
  <si>
    <t>Тромбоцити из buffu coat</t>
  </si>
  <si>
    <t>27,55+цена филтера</t>
  </si>
  <si>
    <t>Тромбоцити Pul.</t>
  </si>
  <si>
    <t>23,61+цена филтера</t>
  </si>
  <si>
    <t>Тромбоцити аферезни</t>
  </si>
  <si>
    <t>2.072,31+цена сета</t>
  </si>
  <si>
    <t>Замрзнута свежа плазма</t>
  </si>
  <si>
    <t>Замрзнута свежа плазма – мала запремина</t>
  </si>
  <si>
    <t>Замрзнута свежа плазма – без криопреципитата</t>
  </si>
  <si>
    <t>Фибрински лепак (аутологни)</t>
  </si>
  <si>
    <t>Гранулоцити аферезни</t>
  </si>
  <si>
    <t>9.018,85+цена сета</t>
  </si>
  <si>
    <t>Еритроцити – аутологни</t>
  </si>
  <si>
    <t>Цела крв – аутологна</t>
  </si>
  <si>
    <t>Замрзнута свежа плазма – аутологна</t>
  </si>
  <si>
    <t>Еритроцити за интраутерину трансфузију – мала запремина</t>
  </si>
  <si>
    <t>Накнаде за обраду крви и компоненти крви (Прилог 2.) према Правилнику о утврђивању цена и накнада за обраду крви и компоненти крви намењених за трансфузију ("Службени гласник РС", бр. 47/2013 и 34/2014)</t>
  </si>
  <si>
    <t>6,38+цена филтера</t>
  </si>
  <si>
    <t>433,74+цена филтера</t>
  </si>
  <si>
    <t>15,71+цена филтера</t>
  </si>
  <si>
    <t>13,46+цена филтера</t>
  </si>
  <si>
    <t>1.181,22+цена сета</t>
  </si>
  <si>
    <t>5.140,75+цена сета</t>
  </si>
  <si>
    <t>L015040</t>
  </si>
  <si>
    <t>Протромбинско време (PT i INR вредност) у плазми - коагулометријски</t>
  </si>
  <si>
    <t>L014332</t>
  </si>
  <si>
    <t>Активирано парцијално тромбопластинско време (aPTT) у плазми - коагулометријски</t>
  </si>
  <si>
    <t>L014416</t>
  </si>
  <si>
    <t>D–dimer у плазми, имунотурбидиметрија</t>
  </si>
  <si>
    <t>81846-15</t>
  </si>
  <si>
    <t>Одређивање еозинофила у секрету носа</t>
  </si>
  <si>
    <t>92179-001</t>
  </si>
  <si>
    <t>92179-002</t>
  </si>
  <si>
    <t>Десензибилизација на инхалационе алергене - класична (субкутане ињекције)</t>
  </si>
  <si>
    <t>Десензибилизација на инхалационе алергене - сублингавална или орална</t>
  </si>
  <si>
    <t>L019845</t>
  </si>
  <si>
    <t>L019945</t>
  </si>
  <si>
    <t>L019946</t>
  </si>
  <si>
    <t>Брзи квалитативни тест за детекцију Clostridium difficilae GDH Ag у столици</t>
  </si>
  <si>
    <t>Биохемијска идентификација Salmonella enterica subsp. enterica</t>
  </si>
  <si>
    <t>Биохемијска идентификација Shigella spp.</t>
  </si>
  <si>
    <t>Специјaлнa болница за неспецифичне плућне болести "Сокобања" - Сокобања</t>
  </si>
  <si>
    <t>Специјална болница за неспецифичне плућне болести</t>
  </si>
  <si>
    <t xml:space="preserve">Специјална болница за неспецифичне плућне болести "Сокобања" збрињава акутна и хронична плућна обољења, као и акутна и хронична срчана обољења са кормобидитетима. </t>
  </si>
  <si>
    <t>САНИТЕТСКИ И МЕДИЦИНСКИ ПОТРОШНИ МАТЕРИЈАЛ КОЈИ СЕ НАБАВЉА У ПОСТУПКУ ЦЈН</t>
  </si>
  <si>
    <t>ЛАБОРАТОРИСЈКИ МАТЕРИЈАЛ - РЕАГЕНСИ</t>
  </si>
  <si>
    <t xml:space="preserve">САНИТЕТСКИ И МЕДИЦИНСКИ ПОТРОШНИ МАТЕРИЈАЛ КОЈИ НАБАВЉА ЗДРАВСТВЕНА УСТАНОВА </t>
  </si>
  <si>
    <t>2.1.</t>
  </si>
  <si>
    <t>ДИЈАГНОСТИЧКИ МАТЕРИЈАЛ</t>
  </si>
  <si>
    <t>2.2.</t>
  </si>
  <si>
    <t xml:space="preserve">ЛАБОРАТОРИСЈКИ МАТЕРИЈАЛ </t>
  </si>
  <si>
    <t>2.3.</t>
  </si>
  <si>
    <t>ОПШТИ САНИТЕТСКИ И МЕДИЦИНСКИ ПОТРОШНИ МАТЕРИЈАЛ</t>
  </si>
  <si>
    <t>2.4.</t>
  </si>
  <si>
    <t>ОСТАЛИ САНИТЕТСКИ ПОТРОШНИ МАТЕРИЈАЛ</t>
  </si>
  <si>
    <t>УКУПНО 1+2</t>
  </si>
  <si>
    <t>1.1.</t>
  </si>
  <si>
    <t>План за 2024.</t>
  </si>
  <si>
    <t>Интравенско давање фармаколошког средства, хранлјива супстанца</t>
  </si>
  <si>
    <t>Интравенско давање фармаколшког средства, електролит</t>
  </si>
  <si>
    <t>Превенција и контрола болничких инфекција</t>
  </si>
  <si>
    <t>01.01.2024.</t>
  </si>
  <si>
    <t>Број исписаних болесника 2023.</t>
  </si>
  <si>
    <t>Број бо  дана 2023.</t>
  </si>
  <si>
    <t>Просечна дневна заузетост постеља у 2023. (%)</t>
  </si>
  <si>
    <t>Извршено у 2023.</t>
  </si>
  <si>
    <t>Полисoмнографија</t>
  </si>
  <si>
    <t>Полисомнографија</t>
  </si>
  <si>
    <t>Компјутеризована томографија грудног коша са интравенском применом контрастног средства - снимање</t>
  </si>
  <si>
    <t>Компјутеризована томографија грудног коша - читање</t>
  </si>
  <si>
    <t>Компјутеризована томографија абдомена са интравенском применом контрастног средства - снимање</t>
  </si>
  <si>
    <t>Компјутеризована томографија абдомена - читање</t>
  </si>
  <si>
    <t>L002379</t>
  </si>
  <si>
    <t>Феритин у серуму, CMIA/CLIA/ECLIA</t>
  </si>
  <si>
    <t>ЗА 2023. ГОДИНУ</t>
  </si>
  <si>
    <t>План за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</si>
</sst>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_)@"/>
    <numFmt numFmtId="166" formatCode="0;0;;@"/>
    <numFmt numFmtId="167" formatCode="_-* ###,0&quot;.&quot;00\ &quot;Din.&quot;_-;\-* ###,0&quot;.&quot;00\ &quot;Din.&quot;_-;_-* &quot;-&quot;??\ &quot;Din.&quot;_-;_-@_-"/>
    <numFmt numFmtId="168" formatCode="0&quot;.&quot;"/>
    <numFmt numFmtId="169" formatCode="&quot; &quot;#,##0.00"/>
  </numFmts>
  <fonts count="68">
    <font>
      <sz val="10"/>
      <name val="HelveticaPlai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HelveticaPlain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name val="CHelvPlain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</font>
    <font>
      <sz val="8"/>
      <name val="HelveticaPlain"/>
    </font>
    <font>
      <b/>
      <sz val="11"/>
      <name val="Times New Roman"/>
      <family val="1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</font>
    <font>
      <b/>
      <sz val="11"/>
      <color indexed="12"/>
      <name val="Arial"/>
      <family val="2"/>
    </font>
    <font>
      <sz val="10"/>
      <name val="Cambria"/>
      <family val="1"/>
    </font>
    <font>
      <b/>
      <sz val="14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10"/>
      <name val="CHelvPlain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57"/>
      <name val="Cambria"/>
      <family val="1"/>
    </font>
    <font>
      <sz val="9"/>
      <name val="Cambria"/>
      <family val="1"/>
    </font>
    <font>
      <b/>
      <sz val="11"/>
      <name val="Cambria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1" tint="0.14996795556505021"/>
      <name val="Calibri"/>
      <family val="1"/>
      <scheme val="minor"/>
    </font>
    <font>
      <sz val="8"/>
      <name val="Calibri"/>
      <family val="1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4" tint="-0.499984740745262"/>
      <name val="Cambria"/>
      <family val="1"/>
      <scheme val="major"/>
    </font>
    <font>
      <sz val="9"/>
      <name val="Cambria"/>
      <family val="1"/>
      <scheme val="major"/>
    </font>
    <font>
      <b/>
      <sz val="11"/>
      <name val="Cambria"/>
      <family val="1"/>
      <scheme val="maj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charset val="238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9"/>
      <color rgb="FF333333"/>
      <name val="Arial"/>
      <family val="2"/>
      <charset val="238"/>
    </font>
    <font>
      <b/>
      <sz val="10"/>
      <name val="HelveticaPlain"/>
      <charset val="238"/>
    </font>
    <font>
      <sz val="6"/>
      <name val="Cambria"/>
      <family val="1"/>
    </font>
    <font>
      <sz val="11"/>
      <color indexed="20"/>
      <name val="Calibri"/>
      <family val="2"/>
      <charset val="238"/>
    </font>
    <font>
      <sz val="10"/>
      <color indexed="63"/>
      <name val="Arial"/>
      <family val="2"/>
    </font>
    <font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indexed="8"/>
      <name val="Cambria"/>
      <family val="1"/>
      <charset val="238"/>
    </font>
    <font>
      <b/>
      <u/>
      <sz val="10"/>
      <color indexed="12"/>
      <name val="HelveticaPlain"/>
    </font>
    <font>
      <b/>
      <sz val="11"/>
      <name val="Arial"/>
      <family val="2"/>
    </font>
    <font>
      <sz val="8"/>
      <color indexed="8"/>
      <name val="Arial"/>
      <family val="2"/>
    </font>
    <font>
      <b/>
      <sz val="10"/>
      <name val="HelveticaPlain"/>
    </font>
    <font>
      <b/>
      <sz val="8"/>
      <name val="Times New Roman"/>
      <family val="1"/>
    </font>
    <font>
      <b/>
      <sz val="8"/>
      <name val="CHelvPlain"/>
    </font>
    <font>
      <sz val="8"/>
      <name val="Cambria"/>
      <family val="1"/>
    </font>
    <font>
      <b/>
      <sz val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gray0625"/>
    </fill>
    <fill>
      <patternFill patternType="solid">
        <fgColor indexed="44"/>
        <bgColor indexed="64"/>
      </patternFill>
    </fill>
    <fill>
      <patternFill patternType="lightUp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double">
        <color theme="4"/>
      </bottom>
      <diagonal/>
    </border>
    <border>
      <left/>
      <right style="thin">
        <color indexed="64"/>
      </right>
      <top style="double">
        <color theme="4"/>
      </top>
      <bottom style="double">
        <color theme="4"/>
      </bottom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indexed="44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double">
        <color theme="4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double">
        <color theme="4"/>
      </bottom>
      <diagonal/>
    </border>
    <border>
      <left/>
      <right style="thin">
        <color theme="0"/>
      </right>
      <top style="double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double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18" fillId="0" borderId="0">
      <alignment horizontal="left" vertical="center" indent="1"/>
    </xf>
    <xf numFmtId="0" fontId="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30" fillId="0" borderId="0"/>
    <xf numFmtId="0" fontId="36" fillId="0" borderId="0"/>
    <xf numFmtId="0" fontId="12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37" fillId="8" borderId="45">
      <alignment vertical="center"/>
    </xf>
    <xf numFmtId="0" fontId="38" fillId="0" borderId="45">
      <alignment horizontal="left" vertical="center" wrapText="1"/>
      <protection locked="0"/>
    </xf>
    <xf numFmtId="0" fontId="39" fillId="0" borderId="46" applyNumberFormat="0" applyFill="0" applyAlignment="0" applyProtection="0"/>
    <xf numFmtId="0" fontId="2" fillId="0" borderId="0"/>
    <xf numFmtId="0" fontId="55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20" borderId="0" applyNumberFormat="0" applyBorder="0" applyAlignment="0" applyProtection="0"/>
    <xf numFmtId="0" fontId="31" fillId="19" borderId="0" applyNumberFormat="0" applyBorder="0" applyAlignment="0" applyProtection="0"/>
    <xf numFmtId="0" fontId="31" fillId="14" borderId="0" applyNumberFormat="0" applyBorder="0" applyAlignment="0" applyProtection="0"/>
    <xf numFmtId="0" fontId="31" fillId="16" borderId="0" applyNumberFormat="0" applyBorder="0" applyAlignment="0" applyProtection="0"/>
    <xf numFmtId="0" fontId="31" fillId="21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22" borderId="0" applyNumberFormat="0" applyBorder="0" applyAlignment="0" applyProtection="0"/>
    <xf numFmtId="0" fontId="55" fillId="13" borderId="0" applyNumberFormat="0" applyBorder="0" applyAlignment="0" applyProtection="0"/>
    <xf numFmtId="167" fontId="57" fillId="0" borderId="0" applyFont="0" applyFill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12" fillId="25" borderId="72" applyNumberFormat="0" applyFont="0" applyAlignment="0" applyProtection="0"/>
    <xf numFmtId="0" fontId="12" fillId="25" borderId="72" applyNumberFormat="0" applyFont="0" applyAlignment="0" applyProtection="0"/>
    <xf numFmtId="0" fontId="1" fillId="0" borderId="0"/>
    <xf numFmtId="0" fontId="31" fillId="0" borderId="0"/>
    <xf numFmtId="0" fontId="2" fillId="0" borderId="0"/>
    <xf numFmtId="0" fontId="12" fillId="0" borderId="0"/>
    <xf numFmtId="0" fontId="12" fillId="26" borderId="73" applyNumberFormat="0" applyFont="0" applyAlignment="0" applyProtection="0"/>
    <xf numFmtId="0" fontId="12" fillId="26" borderId="73" applyNumberFormat="0" applyFont="0" applyAlignment="0" applyProtection="0"/>
    <xf numFmtId="9" fontId="57" fillId="0" borderId="0" applyFont="0" applyFill="0" applyBorder="0" applyAlignment="0" applyProtection="0"/>
    <xf numFmtId="0" fontId="59" fillId="0" borderId="0" applyNumberFormat="0" applyFill="0" applyBorder="0" applyAlignment="0" applyProtection="0"/>
  </cellStyleXfs>
  <cellXfs count="618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/>
    <xf numFmtId="0" fontId="8" fillId="0" borderId="0" xfId="0" applyFont="1" applyFill="1" applyAlignment="1">
      <alignment vertical="center"/>
    </xf>
    <xf numFmtId="0" fontId="8" fillId="0" borderId="0" xfId="0" applyFont="1" applyBorder="1"/>
    <xf numFmtId="0" fontId="8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Border="1"/>
    <xf numFmtId="0" fontId="7" fillId="0" borderId="0" xfId="0" applyFont="1"/>
    <xf numFmtId="0" fontId="8" fillId="0" borderId="0" xfId="0" applyFont="1"/>
    <xf numFmtId="0" fontId="15" fillId="0" borderId="0" xfId="3" applyFont="1" applyProtection="1"/>
    <xf numFmtId="0" fontId="11" fillId="0" borderId="0" xfId="3" applyFont="1" applyAlignment="1" applyProtection="1"/>
    <xf numFmtId="3" fontId="15" fillId="0" borderId="0" xfId="3" applyNumberFormat="1" applyFont="1" applyProtection="1"/>
    <xf numFmtId="0" fontId="15" fillId="0" borderId="0" xfId="3" applyFont="1" applyAlignment="1" applyProtection="1">
      <alignment horizontal="center" vertical="center" wrapText="1"/>
    </xf>
    <xf numFmtId="0" fontId="5" fillId="0" borderId="0" xfId="3" applyFont="1" applyProtection="1"/>
    <xf numFmtId="3" fontId="15" fillId="0" borderId="0" xfId="3" applyNumberFormat="1" applyFont="1" applyAlignment="1" applyProtection="1">
      <alignment horizontal="center" vertical="center" wrapText="1"/>
    </xf>
    <xf numFmtId="0" fontId="15" fillId="0" borderId="0" xfId="3" applyFont="1" applyAlignment="1" applyProtection="1">
      <alignment horizontal="left" vertical="center" wrapText="1"/>
    </xf>
    <xf numFmtId="0" fontId="15" fillId="0" borderId="0" xfId="3" applyFont="1" applyAlignment="1" applyProtection="1">
      <alignment horizontal="left" wrapText="1"/>
    </xf>
    <xf numFmtId="0" fontId="15" fillId="0" borderId="0" xfId="3" applyFont="1" applyAlignment="1" applyProtection="1">
      <alignment wrapText="1"/>
    </xf>
    <xf numFmtId="3" fontId="15" fillId="0" borderId="0" xfId="3" applyNumberFormat="1" applyFont="1" applyAlignment="1" applyProtection="1">
      <alignment wrapText="1"/>
    </xf>
    <xf numFmtId="0" fontId="15" fillId="0" borderId="0" xfId="3" applyFont="1" applyAlignment="1" applyProtection="1">
      <alignment horizontal="left"/>
    </xf>
    <xf numFmtId="0" fontId="5" fillId="0" borderId="0" xfId="3" applyFont="1" applyAlignment="1" applyProtection="1">
      <alignment horizontal="center" wrapText="1"/>
    </xf>
    <xf numFmtId="0" fontId="5" fillId="0" borderId="0" xfId="3" applyFont="1" applyAlignment="1" applyProtection="1">
      <alignment wrapText="1"/>
    </xf>
    <xf numFmtId="0" fontId="15" fillId="0" borderId="0" xfId="3" applyFont="1" applyFill="1" applyProtection="1"/>
    <xf numFmtId="0" fontId="5" fillId="0" borderId="0" xfId="0" applyFont="1" applyFill="1" applyAlignment="1">
      <alignment wrapText="1"/>
    </xf>
    <xf numFmtId="0" fontId="5" fillId="0" borderId="0" xfId="3" applyFont="1" applyFill="1" applyProtection="1"/>
    <xf numFmtId="3" fontId="11" fillId="0" borderId="0" xfId="3" applyNumberFormat="1" applyFont="1" applyProtection="1"/>
    <xf numFmtId="0" fontId="11" fillId="0" borderId="0" xfId="3" applyFont="1" applyProtection="1"/>
    <xf numFmtId="3" fontId="11" fillId="0" borderId="0" xfId="3" applyNumberFormat="1" applyFont="1" applyAlignment="1" applyProtection="1">
      <alignment horizontal="center" vertical="center" wrapText="1"/>
    </xf>
    <xf numFmtId="3" fontId="11" fillId="0" borderId="0" xfId="3" applyNumberFormat="1" applyFont="1" applyAlignment="1" applyProtection="1">
      <alignment wrapText="1"/>
    </xf>
    <xf numFmtId="0" fontId="5" fillId="0" borderId="0" xfId="3" applyFont="1" applyAlignment="1" applyProtection="1">
      <alignment horizontal="right"/>
    </xf>
    <xf numFmtId="0" fontId="5" fillId="0" borderId="0" xfId="3" applyFont="1" applyAlignment="1" applyProtection="1">
      <alignment horizontal="center" vertical="center" wrapText="1"/>
    </xf>
    <xf numFmtId="0" fontId="14" fillId="0" borderId="0" xfId="3" applyFont="1" applyProtection="1"/>
    <xf numFmtId="0" fontId="15" fillId="0" borderId="0" xfId="3" applyFont="1" applyAlignment="1" applyProtection="1"/>
    <xf numFmtId="0" fontId="5" fillId="0" borderId="0" xfId="8" applyFont="1" applyProtection="1"/>
    <xf numFmtId="0" fontId="19" fillId="0" borderId="0" xfId="0" applyFont="1" applyBorder="1"/>
    <xf numFmtId="0" fontId="0" fillId="0" borderId="0" xfId="0" applyBorder="1"/>
    <xf numFmtId="0" fontId="39" fillId="0" borderId="46" xfId="13"/>
    <xf numFmtId="0" fontId="15" fillId="0" borderId="0" xfId="3" applyFont="1" applyFill="1" applyAlignment="1" applyProtection="1">
      <alignment horizontal="center" vertical="center"/>
    </xf>
    <xf numFmtId="0" fontId="1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3" applyFont="1" applyAlignment="1" applyProtection="1">
      <alignment horizontal="center"/>
    </xf>
    <xf numFmtId="0" fontId="8" fillId="0" borderId="0" xfId="0" applyFont="1" applyBorder="1" applyAlignment="1">
      <alignment horizontal="right"/>
    </xf>
    <xf numFmtId="49" fontId="12" fillId="0" borderId="0" xfId="3" applyNumberFormat="1" applyFont="1" applyFill="1" applyProtection="1"/>
    <xf numFmtId="0" fontId="12" fillId="0" borderId="0" xfId="3" applyFont="1" applyAlignment="1" applyProtection="1">
      <alignment horizontal="left"/>
    </xf>
    <xf numFmtId="0" fontId="23" fillId="0" borderId="1" xfId="0" applyFont="1" applyFill="1" applyBorder="1" applyAlignment="1" applyProtection="1">
      <alignment horizontal="left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3" fontId="23" fillId="0" borderId="1" xfId="0" applyNumberFormat="1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Protection="1">
      <protection locked="0"/>
    </xf>
    <xf numFmtId="3" fontId="23" fillId="3" borderId="1" xfId="0" applyNumberFormat="1" applyFont="1" applyFill="1" applyBorder="1" applyAlignment="1" applyProtection="1">
      <alignment horizontal="center" vertical="center" wrapText="1"/>
    </xf>
    <xf numFmtId="0" fontId="5" fillId="0" borderId="0" xfId="3" applyFont="1" applyBorder="1" applyAlignment="1" applyProtection="1">
      <alignment wrapText="1"/>
    </xf>
    <xf numFmtId="0" fontId="5" fillId="0" borderId="0" xfId="3" applyFont="1" applyBorder="1" applyAlignment="1" applyProtection="1">
      <alignment horizontal="center" wrapText="1"/>
    </xf>
    <xf numFmtId="0" fontId="23" fillId="3" borderId="1" xfId="0" applyFont="1" applyFill="1" applyBorder="1" applyAlignment="1" applyProtection="1">
      <alignment horizontal="center" vertical="center" wrapText="1"/>
    </xf>
    <xf numFmtId="0" fontId="23" fillId="2" borderId="1" xfId="3" applyFont="1" applyFill="1" applyBorder="1" applyAlignment="1" applyProtection="1">
      <alignment horizontal="center" vertical="center" textRotation="90" wrapText="1"/>
    </xf>
    <xf numFmtId="0" fontId="23" fillId="0" borderId="1" xfId="0" applyFont="1" applyBorder="1" applyAlignment="1" applyProtection="1">
      <alignment horizontal="center" wrapText="1"/>
      <protection locked="0"/>
    </xf>
    <xf numFmtId="0" fontId="25" fillId="0" borderId="0" xfId="3" applyFont="1" applyFill="1" applyBorder="1" applyAlignment="1" applyProtection="1">
      <alignment horizontal="left" wrapText="1"/>
    </xf>
    <xf numFmtId="0" fontId="25" fillId="0" borderId="0" xfId="3" applyFont="1" applyFill="1" applyBorder="1" applyAlignment="1" applyProtection="1">
      <alignment horizontal="left"/>
    </xf>
    <xf numFmtId="0" fontId="23" fillId="0" borderId="1" xfId="3" applyFont="1" applyBorder="1" applyAlignment="1" applyProtection="1">
      <alignment horizontal="center" vertical="center" wrapText="1"/>
      <protection locked="0"/>
    </xf>
    <xf numFmtId="3" fontId="23" fillId="4" borderId="1" xfId="0" applyNumberFormat="1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23" fillId="0" borderId="1" xfId="3" applyFont="1" applyBorder="1" applyAlignment="1" applyProtection="1">
      <alignment horizontal="center" vertical="center"/>
      <protection locked="0"/>
    </xf>
    <xf numFmtId="0" fontId="23" fillId="0" borderId="0" xfId="3" applyFont="1" applyProtection="1"/>
    <xf numFmtId="0" fontId="23" fillId="4" borderId="1" xfId="0" applyFont="1" applyFill="1" applyBorder="1" applyAlignment="1" applyProtection="1">
      <alignment horizontal="center" vertical="center" wrapText="1"/>
    </xf>
    <xf numFmtId="3" fontId="23" fillId="4" borderId="1" xfId="0" applyNumberFormat="1" applyFont="1" applyFill="1" applyBorder="1" applyAlignment="1" applyProtection="1">
      <alignment horizontal="center" vertical="center" wrapText="1"/>
    </xf>
    <xf numFmtId="3" fontId="23" fillId="0" borderId="1" xfId="3" applyNumberFormat="1" applyFont="1" applyFill="1" applyBorder="1" applyAlignment="1" applyProtection="1">
      <alignment horizontal="center" vertical="center" wrapText="1"/>
    </xf>
    <xf numFmtId="0" fontId="23" fillId="0" borderId="0" xfId="3" applyFont="1" applyBorder="1" applyAlignment="1" applyProtection="1">
      <alignment vertical="center" wrapText="1"/>
    </xf>
    <xf numFmtId="0" fontId="23" fillId="0" borderId="0" xfId="3" applyFont="1" applyBorder="1" applyAlignment="1" applyProtection="1">
      <alignment vertical="center"/>
    </xf>
    <xf numFmtId="0" fontId="23" fillId="0" borderId="1" xfId="0" applyFont="1" applyBorder="1" applyAlignment="1" applyProtection="1">
      <alignment horizontal="center"/>
      <protection locked="0"/>
    </xf>
    <xf numFmtId="0" fontId="12" fillId="0" borderId="0" xfId="3" applyFont="1" applyProtection="1"/>
    <xf numFmtId="0" fontId="12" fillId="0" borderId="0" xfId="10" applyFont="1" applyAlignment="1" applyProtection="1">
      <alignment horizontal="right"/>
    </xf>
    <xf numFmtId="0" fontId="23" fillId="0" borderId="1" xfId="3" applyFont="1" applyBorder="1" applyAlignment="1" applyProtection="1">
      <alignment vertical="center" wrapText="1"/>
    </xf>
    <xf numFmtId="0" fontId="23" fillId="0" borderId="1" xfId="9" applyFont="1" applyFill="1" applyBorder="1" applyAlignment="1" applyProtection="1">
      <alignment horizontal="right"/>
      <protection locked="0"/>
    </xf>
    <xf numFmtId="0" fontId="23" fillId="0" borderId="1" xfId="9" applyFont="1" applyBorder="1" applyProtection="1">
      <protection locked="0"/>
    </xf>
    <xf numFmtId="0" fontId="23" fillId="0" borderId="1" xfId="9" applyFont="1" applyBorder="1" applyAlignment="1" applyProtection="1">
      <alignment wrapText="1"/>
      <protection locked="0"/>
    </xf>
    <xf numFmtId="0" fontId="26" fillId="3" borderId="1" xfId="9" applyFont="1" applyFill="1" applyBorder="1" applyAlignment="1" applyProtection="1">
      <alignment horizontal="right"/>
    </xf>
    <xf numFmtId="3" fontId="39" fillId="0" borderId="46" xfId="13" applyNumberFormat="1"/>
    <xf numFmtId="0" fontId="12" fillId="0" borderId="0" xfId="3" applyNumberFormat="1" applyFont="1" applyFill="1" applyProtection="1"/>
    <xf numFmtId="0" fontId="12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12" fillId="0" borderId="17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2" fillId="0" borderId="17" xfId="0" applyFont="1" applyFill="1" applyBorder="1" applyAlignment="1">
      <alignment vertical="center" wrapText="1"/>
    </xf>
    <xf numFmtId="0" fontId="12" fillId="0" borderId="21" xfId="0" applyFont="1" applyFill="1" applyBorder="1" applyAlignment="1">
      <alignment vertical="center"/>
    </xf>
    <xf numFmtId="0" fontId="27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2" fillId="0" borderId="24" xfId="0" quotePrefix="1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vertical="center"/>
    </xf>
    <xf numFmtId="0" fontId="12" fillId="0" borderId="1" xfId="0" quotePrefix="1" applyFont="1" applyFill="1" applyBorder="1" applyAlignment="1">
      <alignment horizontal="left" vertical="center" wrapText="1"/>
    </xf>
    <xf numFmtId="0" fontId="12" fillId="0" borderId="11" xfId="0" quotePrefix="1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2" fillId="0" borderId="23" xfId="0" applyFont="1" applyBorder="1" applyAlignment="1">
      <alignment horizontal="center" vertical="center"/>
    </xf>
    <xf numFmtId="0" fontId="12" fillId="0" borderId="23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25" xfId="0" applyFont="1" applyBorder="1" applyAlignment="1">
      <alignment horizontal="left" vertical="center"/>
    </xf>
    <xf numFmtId="0" fontId="12" fillId="0" borderId="26" xfId="0" applyFont="1" applyBorder="1" applyAlignment="1">
      <alignment vertical="center"/>
    </xf>
    <xf numFmtId="16" fontId="12" fillId="2" borderId="12" xfId="0" quotePrefix="1" applyNumberFormat="1" applyFont="1" applyFill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12" fillId="0" borderId="2" xfId="0" applyFont="1" applyBorder="1" applyAlignment="1">
      <alignment horizontal="left" vertical="center"/>
    </xf>
    <xf numFmtId="0" fontId="12" fillId="5" borderId="30" xfId="0" applyFont="1" applyFill="1" applyBorder="1" applyAlignment="1">
      <alignment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vertical="center"/>
    </xf>
    <xf numFmtId="0" fontId="12" fillId="5" borderId="1" xfId="0" applyFont="1" applyFill="1" applyBorder="1" applyAlignment="1">
      <alignment horizontal="center" vertical="center"/>
    </xf>
    <xf numFmtId="16" fontId="12" fillId="5" borderId="28" xfId="0" applyNumberFormat="1" applyFont="1" applyFill="1" applyBorder="1" applyAlignment="1">
      <alignment vertical="center"/>
    </xf>
    <xf numFmtId="0" fontId="12" fillId="0" borderId="32" xfId="0" applyFont="1" applyBorder="1" applyAlignment="1">
      <alignment vertical="center"/>
    </xf>
    <xf numFmtId="0" fontId="12" fillId="0" borderId="3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0" xfId="3" applyFont="1" applyFill="1" applyBorder="1" applyAlignment="1" applyProtection="1">
      <alignment wrapText="1"/>
    </xf>
    <xf numFmtId="0" fontId="23" fillId="0" borderId="5" xfId="0" applyFont="1" applyFill="1" applyBorder="1" applyAlignment="1">
      <alignment horizontal="centerContinuous" vertical="center"/>
    </xf>
    <xf numFmtId="0" fontId="28" fillId="0" borderId="1" xfId="0" applyFont="1" applyFill="1" applyBorder="1" applyAlignment="1">
      <alignment horizontal="centerContinuous" vertical="center"/>
    </xf>
    <xf numFmtId="0" fontId="28" fillId="0" borderId="7" xfId="0" applyFont="1" applyFill="1" applyBorder="1" applyAlignment="1">
      <alignment horizontal="centerContinuous" vertical="center" wrapText="1"/>
    </xf>
    <xf numFmtId="0" fontId="23" fillId="0" borderId="3" xfId="0" applyFont="1" applyFill="1" applyBorder="1" applyAlignment="1">
      <alignment horizontal="centerContinuous" vertical="center"/>
    </xf>
    <xf numFmtId="0" fontId="27" fillId="0" borderId="0" xfId="0" applyFont="1" applyFill="1" applyAlignment="1">
      <alignment vertical="center"/>
    </xf>
    <xf numFmtId="0" fontId="12" fillId="0" borderId="1" xfId="0" applyFont="1" applyBorder="1" applyAlignment="1">
      <alignment wrapText="1"/>
    </xf>
    <xf numFmtId="0" fontId="31" fillId="0" borderId="0" xfId="5" applyFont="1"/>
    <xf numFmtId="0" fontId="12" fillId="0" borderId="35" xfId="0" applyFont="1" applyBorder="1" applyAlignment="1">
      <alignment vertical="center"/>
    </xf>
    <xf numFmtId="0" fontId="12" fillId="0" borderId="1" xfId="0" applyFont="1" applyBorder="1"/>
    <xf numFmtId="0" fontId="12" fillId="0" borderId="1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/>
    <xf numFmtId="0" fontId="21" fillId="0" borderId="0" xfId="0" applyFont="1" applyFill="1" applyAlignment="1">
      <alignment vertical="center" wrapText="1"/>
    </xf>
    <xf numFmtId="165" fontId="32" fillId="6" borderId="36" xfId="11" applyNumberFormat="1" applyFont="1" applyFill="1" applyBorder="1" applyProtection="1">
      <alignment vertical="center"/>
    </xf>
    <xf numFmtId="165" fontId="32" fillId="6" borderId="36" xfId="11" applyNumberFormat="1" applyFont="1" applyFill="1" applyBorder="1" applyAlignment="1" applyProtection="1">
      <alignment horizontal="right" vertical="center"/>
    </xf>
    <xf numFmtId="166" fontId="33" fillId="0" borderId="37" xfId="12" applyNumberFormat="1" applyFont="1" applyBorder="1" applyAlignment="1" applyProtection="1">
      <alignment horizontal="left" vertical="center" indent="1"/>
    </xf>
    <xf numFmtId="166" fontId="34" fillId="0" borderId="37" xfId="12" applyNumberFormat="1" applyFont="1" applyBorder="1" applyAlignment="1" applyProtection="1">
      <alignment horizontal="left" vertical="center"/>
    </xf>
    <xf numFmtId="166" fontId="33" fillId="0" borderId="38" xfId="12" applyNumberFormat="1" applyFont="1" applyBorder="1" applyAlignment="1" applyProtection="1">
      <alignment horizontal="right" vertical="center"/>
    </xf>
    <xf numFmtId="166" fontId="33" fillId="0" borderId="39" xfId="12" applyNumberFormat="1" applyFont="1" applyBorder="1" applyAlignment="1" applyProtection="1">
      <alignment horizontal="right" vertical="center"/>
    </xf>
    <xf numFmtId="166" fontId="33" fillId="0" borderId="38" xfId="12" applyNumberFormat="1" applyFont="1" applyBorder="1" applyAlignment="1" applyProtection="1">
      <alignment horizontal="left" vertical="center" indent="1"/>
    </xf>
    <xf numFmtId="166" fontId="34" fillId="0" borderId="38" xfId="12" applyNumberFormat="1" applyFont="1" applyBorder="1" applyAlignment="1" applyProtection="1">
      <alignment horizontal="left" vertical="center"/>
    </xf>
    <xf numFmtId="166" fontId="33" fillId="0" borderId="39" xfId="12" applyNumberFormat="1" applyFont="1" applyBorder="1" applyAlignment="1" applyProtection="1">
      <alignment horizontal="left" vertical="center" indent="1"/>
    </xf>
    <xf numFmtId="166" fontId="34" fillId="0" borderId="39" xfId="12" applyNumberFormat="1" applyFont="1" applyBorder="1" applyAlignment="1" applyProtection="1">
      <alignment horizontal="left" vertical="center"/>
    </xf>
    <xf numFmtId="165" fontId="32" fillId="6" borderId="37" xfId="11" applyNumberFormat="1" applyFont="1" applyFill="1" applyBorder="1" applyProtection="1">
      <alignment vertical="center"/>
    </xf>
    <xf numFmtId="165" fontId="32" fillId="6" borderId="39" xfId="11" applyNumberFormat="1" applyFont="1" applyFill="1" applyBorder="1" applyAlignment="1" applyProtection="1">
      <alignment horizontal="right" vertical="center"/>
    </xf>
    <xf numFmtId="0" fontId="23" fillId="2" borderId="1" xfId="3" applyFont="1" applyFill="1" applyBorder="1" applyAlignment="1" applyProtection="1">
      <alignment horizontal="center" vertical="center" wrapText="1"/>
      <protection locked="0"/>
    </xf>
    <xf numFmtId="0" fontId="23" fillId="2" borderId="1" xfId="0" applyFont="1" applyFill="1" applyBorder="1" applyAlignment="1" applyProtection="1">
      <alignment horizontal="left" vertical="center" wrapText="1"/>
    </xf>
    <xf numFmtId="0" fontId="23" fillId="2" borderId="1" xfId="0" applyFont="1" applyFill="1" applyBorder="1" applyAlignment="1" applyProtection="1">
      <alignment horizontal="left" wrapText="1"/>
    </xf>
    <xf numFmtId="0" fontId="25" fillId="0" borderId="1" xfId="0" applyFont="1" applyBorder="1" applyAlignment="1">
      <alignment wrapText="1"/>
    </xf>
    <xf numFmtId="0" fontId="25" fillId="0" borderId="1" xfId="0" applyFont="1" applyBorder="1"/>
    <xf numFmtId="0" fontId="25" fillId="0" borderId="1" xfId="0" applyFont="1" applyBorder="1" applyAlignment="1">
      <alignment horizontal="left" wrapText="1"/>
    </xf>
    <xf numFmtId="0" fontId="25" fillId="0" borderId="1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 applyProtection="1">
      <alignment horizontal="center" vertical="center" textRotation="90" wrapText="1"/>
    </xf>
    <xf numFmtId="0" fontId="25" fillId="6" borderId="1" xfId="0" applyFont="1" applyFill="1" applyBorder="1" applyAlignment="1" applyProtection="1">
      <alignment horizontal="center" vertical="center" textRotation="90" wrapText="1"/>
    </xf>
    <xf numFmtId="3" fontId="25" fillId="2" borderId="1" xfId="0" applyNumberFormat="1" applyFont="1" applyFill="1" applyBorder="1" applyAlignment="1" applyProtection="1">
      <alignment horizontal="center" vertical="center" textRotation="90" wrapText="1"/>
    </xf>
    <xf numFmtId="3" fontId="25" fillId="2" borderId="1" xfId="3" applyNumberFormat="1" applyFont="1" applyFill="1" applyBorder="1" applyAlignment="1" applyProtection="1">
      <alignment horizontal="center" vertical="center" textRotation="90" wrapText="1"/>
    </xf>
    <xf numFmtId="0" fontId="23" fillId="0" borderId="1" xfId="3" applyFont="1" applyBorder="1" applyProtection="1">
      <protection locked="0"/>
    </xf>
    <xf numFmtId="0" fontId="23" fillId="4" borderId="1" xfId="9" applyFont="1" applyFill="1" applyBorder="1" applyAlignment="1" applyProtection="1">
      <alignment horizontal="right"/>
    </xf>
    <xf numFmtId="0" fontId="23" fillId="0" borderId="1" xfId="8" applyFont="1" applyBorder="1" applyProtection="1">
      <protection locked="0"/>
    </xf>
    <xf numFmtId="0" fontId="26" fillId="3" borderId="1" xfId="8" applyFont="1" applyFill="1" applyBorder="1" applyAlignment="1" applyProtection="1">
      <alignment horizontal="right" vertical="center"/>
    </xf>
    <xf numFmtId="0" fontId="26" fillId="4" borderId="1" xfId="9" applyFont="1" applyFill="1" applyBorder="1" applyAlignment="1" applyProtection="1">
      <alignment horizontal="right"/>
    </xf>
    <xf numFmtId="0" fontId="25" fillId="2" borderId="1" xfId="9" applyFont="1" applyFill="1" applyBorder="1" applyAlignment="1" applyProtection="1">
      <alignment horizontal="center" vertical="center" wrapText="1"/>
    </xf>
    <xf numFmtId="0" fontId="23" fillId="3" borderId="1" xfId="0" applyFont="1" applyFill="1" applyBorder="1" applyAlignment="1" applyProtection="1">
      <alignment horizontal="center" vertical="center"/>
    </xf>
    <xf numFmtId="0" fontId="23" fillId="3" borderId="1" xfId="3" applyFont="1" applyFill="1" applyBorder="1" applyAlignment="1" applyProtection="1">
      <alignment horizontal="center" vertical="center" wrapText="1"/>
    </xf>
    <xf numFmtId="0" fontId="23" fillId="3" borderId="1" xfId="0" applyFont="1" applyFill="1" applyBorder="1" applyAlignment="1" applyProtection="1">
      <alignment horizontal="righ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Continuous" vertical="center" wrapText="1"/>
    </xf>
    <xf numFmtId="0" fontId="23" fillId="0" borderId="13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 textRotation="90" wrapText="1"/>
    </xf>
    <xf numFmtId="3" fontId="25" fillId="0" borderId="1" xfId="0" applyNumberFormat="1" applyFont="1" applyFill="1" applyBorder="1" applyAlignment="1" applyProtection="1">
      <alignment horizontal="center" vertical="center" textRotation="90" wrapText="1"/>
    </xf>
    <xf numFmtId="0" fontId="12" fillId="0" borderId="14" xfId="0" applyFont="1" applyFill="1" applyBorder="1" applyAlignment="1">
      <alignment horizontal="centerContinuous" vertical="center"/>
    </xf>
    <xf numFmtId="0" fontId="12" fillId="0" borderId="17" xfId="0" applyFont="1" applyFill="1" applyBorder="1" applyAlignment="1">
      <alignment horizontal="centerContinuous" vertical="center"/>
    </xf>
    <xf numFmtId="0" fontId="12" fillId="2" borderId="18" xfId="0" applyFont="1" applyFill="1" applyBorder="1" applyAlignment="1">
      <alignment horizontal="centerContinuous" vertical="center"/>
    </xf>
    <xf numFmtId="0" fontId="12" fillId="0" borderId="18" xfId="0" applyFont="1" applyFill="1" applyBorder="1" applyAlignment="1">
      <alignment horizontal="centerContinuous" vertical="center"/>
    </xf>
    <xf numFmtId="0" fontId="12" fillId="0" borderId="21" xfId="0" applyFont="1" applyFill="1" applyBorder="1" applyAlignment="1">
      <alignment horizontal="centerContinuous" vertical="center"/>
    </xf>
    <xf numFmtId="0" fontId="12" fillId="0" borderId="40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16" fontId="12" fillId="2" borderId="18" xfId="0" applyNumberFormat="1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8" fillId="0" borderId="0" xfId="0" applyFont="1" applyBorder="1" applyAlignment="1"/>
    <xf numFmtId="0" fontId="12" fillId="7" borderId="1" xfId="0" applyFont="1" applyFill="1" applyBorder="1"/>
    <xf numFmtId="0" fontId="12" fillId="7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0" fontId="25" fillId="7" borderId="1" xfId="0" applyFont="1" applyFill="1" applyBorder="1"/>
    <xf numFmtId="0" fontId="12" fillId="7" borderId="18" xfId="0" applyFont="1" applyFill="1" applyBorder="1" applyAlignment="1">
      <alignment vertical="center"/>
    </xf>
    <xf numFmtId="0" fontId="25" fillId="7" borderId="18" xfId="0" applyFont="1" applyFill="1" applyBorder="1"/>
    <xf numFmtId="0" fontId="12" fillId="7" borderId="12" xfId="0" applyFont="1" applyFill="1" applyBorder="1" applyAlignment="1">
      <alignment vertical="center"/>
    </xf>
    <xf numFmtId="0" fontId="25" fillId="7" borderId="12" xfId="0" applyFont="1" applyFill="1" applyBorder="1"/>
    <xf numFmtId="0" fontId="25" fillId="0" borderId="19" xfId="0" applyFont="1" applyBorder="1" applyAlignment="1">
      <alignment horizontal="center" vertical="center" wrapText="1"/>
    </xf>
    <xf numFmtId="0" fontId="12" fillId="0" borderId="19" xfId="0" applyFont="1" applyBorder="1"/>
    <xf numFmtId="0" fontId="0" fillId="0" borderId="1" xfId="0" applyBorder="1"/>
    <xf numFmtId="0" fontId="25" fillId="2" borderId="1" xfId="0" applyFont="1" applyFill="1" applyBorder="1"/>
    <xf numFmtId="166" fontId="34" fillId="0" borderId="0" xfId="12" applyNumberFormat="1" applyFont="1" applyBorder="1" applyAlignment="1" applyProtection="1">
      <alignment horizontal="left" vertical="center"/>
    </xf>
    <xf numFmtId="0" fontId="23" fillId="0" borderId="1" xfId="0" applyFont="1" applyFill="1" applyBorder="1" applyAlignment="1">
      <alignment horizontal="centerContinuous" vertical="center"/>
    </xf>
    <xf numFmtId="0" fontId="12" fillId="2" borderId="1" xfId="0" applyFont="1" applyFill="1" applyBorder="1" applyAlignment="1">
      <alignment horizontal="center" vertical="center"/>
    </xf>
    <xf numFmtId="166" fontId="33" fillId="0" borderId="37" xfId="12" applyNumberFormat="1" applyFont="1" applyFill="1" applyBorder="1" applyAlignment="1" applyProtection="1">
      <alignment horizontal="left" vertical="center" indent="1"/>
    </xf>
    <xf numFmtId="166" fontId="33" fillId="0" borderId="38" xfId="12" applyNumberFormat="1" applyFont="1" applyFill="1" applyBorder="1" applyAlignment="1" applyProtection="1">
      <alignment horizontal="left" vertical="center" wrapText="1" indent="1"/>
    </xf>
    <xf numFmtId="166" fontId="33" fillId="0" borderId="39" xfId="12" applyNumberFormat="1" applyFont="1" applyFill="1" applyBorder="1" applyAlignment="1" applyProtection="1">
      <alignment horizontal="left" vertical="center" wrapText="1" indent="1"/>
    </xf>
    <xf numFmtId="0" fontId="23" fillId="0" borderId="1" xfId="3" applyFont="1" applyFill="1" applyBorder="1" applyAlignment="1" applyProtection="1">
      <alignment horizontal="center" vertical="center" textRotation="90" wrapText="1"/>
    </xf>
    <xf numFmtId="0" fontId="23" fillId="0" borderId="1" xfId="3" applyFont="1" applyFill="1" applyBorder="1" applyAlignment="1" applyProtection="1">
      <alignment horizontal="center" vertical="center" wrapText="1"/>
      <protection locked="0"/>
    </xf>
    <xf numFmtId="0" fontId="12" fillId="5" borderId="40" xfId="0" applyFont="1" applyFill="1" applyBorder="1" applyAlignment="1">
      <alignment vertical="center"/>
    </xf>
    <xf numFmtId="0" fontId="12" fillId="5" borderId="18" xfId="0" applyFont="1" applyFill="1" applyBorder="1" applyAlignment="1">
      <alignment vertical="center"/>
    </xf>
    <xf numFmtId="16" fontId="12" fillId="5" borderId="41" xfId="0" applyNumberFormat="1" applyFont="1" applyFill="1" applyBorder="1" applyAlignment="1">
      <alignment vertical="center"/>
    </xf>
    <xf numFmtId="16" fontId="12" fillId="0" borderId="1" xfId="0" quotePrefix="1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5" fontId="40" fillId="9" borderId="47" xfId="11" applyNumberFormat="1" applyFont="1" applyFill="1" applyBorder="1" applyProtection="1">
      <alignment vertical="center"/>
    </xf>
    <xf numFmtId="165" fontId="40" fillId="9" borderId="48" xfId="11" applyNumberFormat="1" applyFont="1" applyFill="1" applyBorder="1" applyAlignment="1" applyProtection="1">
      <alignment horizontal="right" vertical="center"/>
    </xf>
    <xf numFmtId="166" fontId="41" fillId="0" borderId="47" xfId="12" applyNumberFormat="1" applyFont="1" applyBorder="1" applyAlignment="1" applyProtection="1">
      <alignment horizontal="left" vertical="center" indent="1"/>
    </xf>
    <xf numFmtId="166" fontId="41" fillId="0" borderId="49" xfId="12" applyNumberFormat="1" applyFont="1" applyBorder="1" applyAlignment="1" applyProtection="1">
      <alignment horizontal="left" vertical="center" indent="1"/>
    </xf>
    <xf numFmtId="166" fontId="41" fillId="0" borderId="48" xfId="12" applyNumberFormat="1" applyFont="1" applyBorder="1" applyAlignment="1" applyProtection="1">
      <alignment horizontal="left" vertical="center" indent="1"/>
    </xf>
    <xf numFmtId="166" fontId="42" fillId="0" borderId="47" xfId="12" applyNumberFormat="1" applyFont="1" applyBorder="1" applyAlignment="1" applyProtection="1">
      <alignment horizontal="left" vertical="center"/>
    </xf>
    <xf numFmtId="166" fontId="42" fillId="0" borderId="49" xfId="12" applyNumberFormat="1" applyFont="1" applyBorder="1" applyAlignment="1" applyProtection="1">
      <alignment horizontal="left" vertical="center"/>
    </xf>
    <xf numFmtId="166" fontId="42" fillId="0" borderId="48" xfId="12" applyNumberFormat="1" applyFont="1" applyBorder="1" applyAlignment="1" applyProtection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3" fillId="10" borderId="1" xfId="3" applyFont="1" applyFill="1" applyBorder="1" applyAlignment="1">
      <alignment horizontal="left" vertical="center" wrapText="1"/>
    </xf>
    <xf numFmtId="0" fontId="0" fillId="10" borderId="1" xfId="0" applyFill="1" applyBorder="1"/>
    <xf numFmtId="0" fontId="43" fillId="10" borderId="1" xfId="3" applyFont="1" applyFill="1" applyBorder="1" applyAlignment="1">
      <alignment horizontal="center" vertical="center" wrapText="1"/>
    </xf>
    <xf numFmtId="0" fontId="44" fillId="0" borderId="1" xfId="3" applyNumberFormat="1" applyFont="1" applyFill="1" applyBorder="1" applyAlignment="1" applyProtection="1">
      <alignment vertical="center" wrapText="1"/>
    </xf>
    <xf numFmtId="0" fontId="45" fillId="0" borderId="1" xfId="3" applyFont="1" applyBorder="1" applyAlignment="1">
      <alignment horizontal="left" vertical="center" wrapText="1"/>
    </xf>
    <xf numFmtId="0" fontId="45" fillId="0" borderId="1" xfId="3" applyFont="1" applyFill="1" applyBorder="1" applyAlignment="1">
      <alignment horizontal="left" vertical="center" wrapText="1"/>
    </xf>
    <xf numFmtId="0" fontId="43" fillId="10" borderId="1" xfId="3" applyFont="1" applyFill="1" applyBorder="1" applyAlignment="1">
      <alignment wrapText="1"/>
    </xf>
    <xf numFmtId="49" fontId="45" fillId="0" borderId="1" xfId="3" applyNumberFormat="1" applyFont="1" applyBorder="1" applyAlignment="1">
      <alignment horizontal="left" vertical="center" wrapText="1"/>
    </xf>
    <xf numFmtId="0" fontId="44" fillId="11" borderId="1" xfId="3" applyNumberFormat="1" applyFont="1" applyFill="1" applyBorder="1" applyAlignment="1" applyProtection="1">
      <alignment vertical="center" wrapText="1"/>
    </xf>
    <xf numFmtId="0" fontId="43" fillId="10" borderId="1" xfId="3" applyFont="1" applyFill="1" applyBorder="1" applyAlignment="1">
      <alignment vertical="center" wrapText="1"/>
    </xf>
    <xf numFmtId="49" fontId="45" fillId="11" borderId="1" xfId="3" applyNumberFormat="1" applyFont="1" applyFill="1" applyBorder="1" applyAlignment="1">
      <alignment horizontal="left" vertical="center" wrapText="1"/>
    </xf>
    <xf numFmtId="49" fontId="45" fillId="0" borderId="1" xfId="3" applyNumberFormat="1" applyFont="1" applyFill="1" applyBorder="1" applyAlignment="1">
      <alignment horizontal="left" vertical="center" wrapText="1"/>
    </xf>
    <xf numFmtId="0" fontId="49" fillId="0" borderId="1" xfId="3" applyNumberFormat="1" applyFont="1" applyFill="1" applyBorder="1" applyAlignment="1" applyProtection="1">
      <alignment vertical="center" wrapText="1"/>
    </xf>
    <xf numFmtId="0" fontId="45" fillId="11" borderId="1" xfId="3" applyFont="1" applyFill="1" applyBorder="1" applyAlignment="1">
      <alignment horizontal="left" vertical="center" wrapText="1"/>
    </xf>
    <xf numFmtId="0" fontId="44" fillId="12" borderId="1" xfId="3" applyNumberFormat="1" applyFont="1" applyFill="1" applyBorder="1" applyAlignment="1" applyProtection="1">
      <alignment vertical="center" wrapText="1"/>
    </xf>
    <xf numFmtId="0" fontId="45" fillId="12" borderId="1" xfId="3" applyFont="1" applyFill="1" applyBorder="1" applyAlignment="1">
      <alignment horizontal="left" vertical="center" wrapText="1"/>
    </xf>
    <xf numFmtId="0" fontId="50" fillId="10" borderId="1" xfId="3" applyFont="1" applyFill="1" applyBorder="1" applyAlignment="1">
      <alignment horizontal="center" vertical="center" wrapText="1"/>
    </xf>
    <xf numFmtId="0" fontId="50" fillId="10" borderId="11" xfId="0" applyFont="1" applyFill="1" applyBorder="1" applyAlignment="1">
      <alignment horizontal="center" wrapText="1"/>
    </xf>
    <xf numFmtId="0" fontId="50" fillId="10" borderId="1" xfId="0" applyFont="1" applyFill="1" applyBorder="1" applyAlignment="1">
      <alignment wrapText="1"/>
    </xf>
    <xf numFmtId="0" fontId="45" fillId="0" borderId="1" xfId="3" applyFont="1" applyBorder="1" applyAlignment="1">
      <alignment horizontal="left" wrapText="1"/>
    </xf>
    <xf numFmtId="0" fontId="44" fillId="0" borderId="1" xfId="3" applyNumberFormat="1" applyFont="1" applyFill="1" applyBorder="1" applyAlignment="1" applyProtection="1">
      <alignment wrapText="1"/>
    </xf>
    <xf numFmtId="0" fontId="50" fillId="10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166" fontId="34" fillId="0" borderId="50" xfId="12" applyNumberFormat="1" applyFont="1" applyBorder="1" applyAlignment="1" applyProtection="1">
      <alignment horizontal="left" vertical="center"/>
    </xf>
    <xf numFmtId="0" fontId="51" fillId="0" borderId="34" xfId="0" applyFont="1" applyBorder="1"/>
    <xf numFmtId="0" fontId="5" fillId="0" borderId="34" xfId="0" applyFont="1" applyBorder="1"/>
    <xf numFmtId="0" fontId="51" fillId="0" borderId="0" xfId="0" applyFont="1" applyBorder="1"/>
    <xf numFmtId="166" fontId="51" fillId="0" borderId="0" xfId="12" applyNumberFormat="1" applyFont="1" applyBorder="1" applyAlignment="1" applyProtection="1">
      <alignment horizontal="left" vertical="center"/>
    </xf>
    <xf numFmtId="166" fontId="51" fillId="0" borderId="0" xfId="12" applyNumberFormat="1" applyFont="1" applyFill="1" applyBorder="1" applyAlignment="1" applyProtection="1">
      <alignment horizontal="left" vertical="center"/>
    </xf>
    <xf numFmtId="166" fontId="34" fillId="0" borderId="0" xfId="12" applyNumberFormat="1" applyFont="1" applyFill="1" applyBorder="1" applyAlignment="1" applyProtection="1">
      <alignment horizontal="left" vertical="center"/>
    </xf>
    <xf numFmtId="166" fontId="51" fillId="11" borderId="0" xfId="12" applyNumberFormat="1" applyFont="1" applyFill="1" applyBorder="1" applyAlignment="1" applyProtection="1">
      <alignment horizontal="left" vertical="center"/>
    </xf>
    <xf numFmtId="0" fontId="12" fillId="0" borderId="0" xfId="0" applyFont="1" applyFill="1" applyAlignment="1">
      <alignment vertical="center"/>
    </xf>
    <xf numFmtId="0" fontId="25" fillId="0" borderId="2" xfId="0" applyFont="1" applyBorder="1" applyAlignment="1">
      <alignment horizontal="center" vertical="center" wrapText="1"/>
    </xf>
    <xf numFmtId="0" fontId="12" fillId="0" borderId="12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2" fillId="0" borderId="0" xfId="0" applyFont="1"/>
    <xf numFmtId="0" fontId="12" fillId="0" borderId="0" xfId="0" applyFont="1" applyFill="1" applyAlignment="1">
      <alignment horizontal="left" vertical="center"/>
    </xf>
    <xf numFmtId="0" fontId="12" fillId="0" borderId="12" xfId="0" quotePrefix="1" applyFont="1" applyFill="1" applyBorder="1" applyAlignment="1">
      <alignment horizontal="left" vertical="center" wrapText="1"/>
    </xf>
    <xf numFmtId="0" fontId="12" fillId="0" borderId="12" xfId="0" quotePrefix="1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166" fontId="33" fillId="0" borderId="37" xfId="12" applyNumberFormat="1" applyFont="1" applyBorder="1" applyAlignment="1" applyProtection="1">
      <alignment horizontal="left" vertical="center" indent="1"/>
    </xf>
    <xf numFmtId="166" fontId="34" fillId="0" borderId="37" xfId="12" applyNumberFormat="1" applyFont="1" applyBorder="1" applyAlignment="1" applyProtection="1">
      <alignment horizontal="left" vertical="center"/>
    </xf>
    <xf numFmtId="166" fontId="33" fillId="0" borderId="38" xfId="12" applyNumberFormat="1" applyFont="1" applyBorder="1" applyAlignment="1" applyProtection="1">
      <alignment horizontal="left" vertical="center" indent="1"/>
    </xf>
    <xf numFmtId="166" fontId="34" fillId="0" borderId="38" xfId="12" applyNumberFormat="1" applyFont="1" applyBorder="1" applyAlignment="1" applyProtection="1">
      <alignment horizontal="left" vertical="center"/>
    </xf>
    <xf numFmtId="166" fontId="33" fillId="0" borderId="39" xfId="12" applyNumberFormat="1" applyFont="1" applyBorder="1" applyAlignment="1" applyProtection="1">
      <alignment horizontal="left" vertical="center" indent="1"/>
    </xf>
    <xf numFmtId="166" fontId="34" fillId="0" borderId="39" xfId="12" applyNumberFormat="1" applyFont="1" applyBorder="1" applyAlignment="1" applyProtection="1">
      <alignment horizontal="left" vertical="center"/>
    </xf>
    <xf numFmtId="165" fontId="32" fillId="6" borderId="37" xfId="11" applyNumberFormat="1" applyFont="1" applyFill="1" applyBorder="1" applyProtection="1">
      <alignment vertical="center"/>
    </xf>
    <xf numFmtId="165" fontId="32" fillId="6" borderId="39" xfId="11" applyNumberFormat="1" applyFont="1" applyFill="1" applyBorder="1" applyAlignment="1" applyProtection="1">
      <alignment horizontal="right" vertical="center"/>
    </xf>
    <xf numFmtId="0" fontId="25" fillId="0" borderId="7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52" fillId="0" borderId="1" xfId="0" applyFont="1" applyFill="1" applyBorder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39" fillId="0" borderId="51" xfId="13" applyBorder="1"/>
    <xf numFmtId="0" fontId="53" fillId="11" borderId="51" xfId="0" applyFont="1" applyFill="1" applyBorder="1" applyAlignment="1">
      <alignment horizontal="left" vertical="center" wrapText="1"/>
    </xf>
    <xf numFmtId="0" fontId="0" fillId="0" borderId="53" xfId="0" applyBorder="1"/>
    <xf numFmtId="166" fontId="33" fillId="0" borderId="50" xfId="12" applyNumberFormat="1" applyFont="1" applyBorder="1" applyAlignment="1" applyProtection="1">
      <alignment horizontal="left" vertical="center" indent="1"/>
    </xf>
    <xf numFmtId="166" fontId="33" fillId="0" borderId="55" xfId="12" applyNumberFormat="1" applyFont="1" applyBorder="1" applyAlignment="1" applyProtection="1">
      <alignment horizontal="left" vertical="center" indent="1"/>
    </xf>
    <xf numFmtId="0" fontId="19" fillId="11" borderId="56" xfId="0" applyFont="1" applyFill="1" applyBorder="1" applyAlignment="1"/>
    <xf numFmtId="0" fontId="19" fillId="11" borderId="56" xfId="0" applyFont="1" applyFill="1" applyBorder="1"/>
    <xf numFmtId="0" fontId="0" fillId="11" borderId="56" xfId="0" applyFill="1" applyBorder="1"/>
    <xf numFmtId="0" fontId="19" fillId="11" borderId="57" xfId="0" applyFont="1" applyFill="1" applyBorder="1" applyAlignment="1"/>
    <xf numFmtId="0" fontId="19" fillId="11" borderId="57" xfId="0" applyFont="1" applyFill="1" applyBorder="1"/>
    <xf numFmtId="0" fontId="0" fillId="11" borderId="57" xfId="0" applyFill="1" applyBorder="1"/>
    <xf numFmtId="0" fontId="3" fillId="2" borderId="57" xfId="2" applyFill="1" applyBorder="1" applyAlignment="1" applyProtection="1"/>
    <xf numFmtId="0" fontId="19" fillId="0" borderId="56" xfId="0" applyFont="1" applyFill="1" applyBorder="1" applyAlignment="1"/>
    <xf numFmtId="0" fontId="19" fillId="0" borderId="56" xfId="0" applyFont="1" applyBorder="1"/>
    <xf numFmtId="0" fontId="0" fillId="0" borderId="56" xfId="0" applyBorder="1"/>
    <xf numFmtId="166" fontId="33" fillId="0" borderId="54" xfId="12" applyNumberFormat="1" applyFont="1" applyBorder="1" applyAlignment="1" applyProtection="1">
      <alignment horizontal="left" vertical="center" indent="1"/>
    </xf>
    <xf numFmtId="166" fontId="34" fillId="0" borderId="54" xfId="12" applyNumberFormat="1" applyFont="1" applyBorder="1" applyAlignment="1" applyProtection="1">
      <alignment horizontal="left" vertical="center"/>
    </xf>
    <xf numFmtId="0" fontId="5" fillId="0" borderId="58" xfId="0" applyFont="1" applyBorder="1" applyAlignment="1">
      <alignment horizontal="right"/>
    </xf>
    <xf numFmtId="0" fontId="39" fillId="0" borderId="59" xfId="13" applyBorder="1"/>
    <xf numFmtId="0" fontId="39" fillId="0" borderId="59" xfId="13" applyBorder="1" applyAlignment="1">
      <alignment vertical="center" wrapText="1"/>
    </xf>
    <xf numFmtId="0" fontId="53" fillId="11" borderId="60" xfId="0" applyFont="1" applyFill="1" applyBorder="1" applyAlignment="1">
      <alignment horizontal="left" vertical="center" wrapText="1"/>
    </xf>
    <xf numFmtId="0" fontId="5" fillId="0" borderId="53" xfId="0" applyFont="1" applyBorder="1" applyAlignment="1">
      <alignment horizontal="right"/>
    </xf>
    <xf numFmtId="0" fontId="39" fillId="0" borderId="46" xfId="13" applyAlignment="1">
      <alignment wrapText="1"/>
    </xf>
    <xf numFmtId="0" fontId="0" fillId="11" borderId="52" xfId="0" applyFill="1" applyBorder="1"/>
    <xf numFmtId="0" fontId="0" fillId="0" borderId="61" xfId="0" applyBorder="1"/>
    <xf numFmtId="0" fontId="0" fillId="11" borderId="62" xfId="0" applyFill="1" applyBorder="1"/>
    <xf numFmtId="0" fontId="12" fillId="0" borderId="67" xfId="0" applyFont="1" applyBorder="1" applyAlignment="1">
      <alignment horizontal="center" vertical="center" wrapText="1"/>
    </xf>
    <xf numFmtId="0" fontId="39" fillId="11" borderId="59" xfId="13" applyFill="1" applyBorder="1" applyAlignment="1">
      <alignment vertical="center" wrapText="1"/>
    </xf>
    <xf numFmtId="166" fontId="54" fillId="0" borderId="37" xfId="12" applyNumberFormat="1" applyFont="1" applyFill="1" applyBorder="1" applyAlignment="1" applyProtection="1">
      <alignment horizontal="left" vertical="center" indent="1"/>
    </xf>
    <xf numFmtId="166" fontId="54" fillId="0" borderId="37" xfId="12" applyNumberFormat="1" applyFont="1" applyBorder="1" applyAlignment="1" applyProtection="1">
      <alignment horizontal="left" vertical="center" indent="1"/>
    </xf>
    <xf numFmtId="49" fontId="12" fillId="0" borderId="1" xfId="0" applyNumberFormat="1" applyFont="1" applyFill="1" applyBorder="1" applyAlignment="1">
      <alignment horizontal="left" vertical="center"/>
    </xf>
    <xf numFmtId="165" fontId="32" fillId="6" borderId="38" xfId="11" applyNumberFormat="1" applyFont="1" applyFill="1" applyBorder="1" applyProtection="1">
      <alignment vertical="center"/>
    </xf>
    <xf numFmtId="49" fontId="12" fillId="0" borderId="12" xfId="0" applyNumberFormat="1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49" fontId="12" fillId="0" borderId="12" xfId="0" applyNumberFormat="1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71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/>
    </xf>
    <xf numFmtId="0" fontId="12" fillId="0" borderId="1" xfId="0" quotePrefix="1" applyFont="1" applyFill="1" applyBorder="1" applyAlignment="1">
      <alignment horizontal="left" vertical="center"/>
    </xf>
    <xf numFmtId="0" fontId="12" fillId="0" borderId="1" xfId="0" quotePrefix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NumberFormat="1" applyFont="1" applyBorder="1"/>
    <xf numFmtId="0" fontId="12" fillId="0" borderId="19" xfId="0" applyNumberFormat="1" applyFont="1" applyBorder="1"/>
    <xf numFmtId="0" fontId="12" fillId="0" borderId="35" xfId="0" applyNumberFormat="1" applyFont="1" applyBorder="1" applyAlignment="1">
      <alignment vertical="center"/>
    </xf>
    <xf numFmtId="0" fontId="12" fillId="0" borderId="11" xfId="0" applyNumberFormat="1" applyFont="1" applyBorder="1"/>
    <xf numFmtId="0" fontId="24" fillId="0" borderId="35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1" fontId="5" fillId="0" borderId="1" xfId="0" quotePrefix="1" applyNumberFormat="1" applyFont="1" applyBorder="1" applyAlignment="1">
      <alignment horizontal="center" vertical="center"/>
    </xf>
    <xf numFmtId="0" fontId="5" fillId="0" borderId="42" xfId="0" quotePrefix="1" applyFont="1" applyFill="1" applyBorder="1" applyAlignment="1">
      <alignment horizontal="left" vertical="center" wrapText="1"/>
    </xf>
    <xf numFmtId="0" fontId="5" fillId="0" borderId="34" xfId="0" quotePrefix="1" applyFont="1" applyFill="1" applyBorder="1" applyAlignment="1">
      <alignment horizontal="left" vertical="center" wrapText="1"/>
    </xf>
    <xf numFmtId="0" fontId="5" fillId="0" borderId="24" xfId="0" quotePrefix="1" applyFont="1" applyFill="1" applyBorder="1" applyAlignment="1">
      <alignment horizontal="left" vertical="center" wrapText="1"/>
    </xf>
    <xf numFmtId="1" fontId="5" fillId="11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6" fontId="5" fillId="2" borderId="1" xfId="0" applyNumberFormat="1" applyFont="1" applyFill="1" applyBorder="1" applyAlignment="1">
      <alignment horizontal="center" vertical="center"/>
    </xf>
    <xf numFmtId="49" fontId="5" fillId="11" borderId="1" xfId="0" applyNumberFormat="1" applyFont="1" applyFill="1" applyBorder="1" applyAlignment="1">
      <alignment horizontal="center" vertical="center"/>
    </xf>
    <xf numFmtId="49" fontId="5" fillId="11" borderId="1" xfId="0" applyNumberFormat="1" applyFont="1" applyFill="1" applyBorder="1" applyAlignment="1">
      <alignment horizontal="center" vertical="center" wrapText="1"/>
    </xf>
    <xf numFmtId="49" fontId="5" fillId="11" borderId="1" xfId="15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16" fontId="12" fillId="2" borderId="1" xfId="0" applyNumberFormat="1" applyFont="1" applyFill="1" applyBorder="1" applyAlignment="1">
      <alignment vertical="center" wrapText="1"/>
    </xf>
    <xf numFmtId="16" fontId="12" fillId="2" borderId="1" xfId="0" applyNumberFormat="1" applyFont="1" applyFill="1" applyBorder="1" applyAlignment="1">
      <alignment horizontal="left" vertical="center" wrapText="1"/>
    </xf>
    <xf numFmtId="16" fontId="12" fillId="2" borderId="1" xfId="0" applyNumberFormat="1" applyFont="1" applyFill="1" applyBorder="1" applyAlignment="1">
      <alignment horizontal="left" vertical="center"/>
    </xf>
    <xf numFmtId="49" fontId="12" fillId="11" borderId="1" xfId="0" applyNumberFormat="1" applyFont="1" applyFill="1" applyBorder="1" applyAlignment="1">
      <alignment horizontal="left" vertical="center"/>
    </xf>
    <xf numFmtId="0" fontId="12" fillId="11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16" fontId="12" fillId="11" borderId="1" xfId="0" applyNumberFormat="1" applyFont="1" applyFill="1" applyBorder="1" applyAlignment="1">
      <alignment horizontal="left" vertical="center" wrapText="1"/>
    </xf>
    <xf numFmtId="16" fontId="12" fillId="2" borderId="1" xfId="0" applyNumberFormat="1" applyFont="1" applyFill="1" applyBorder="1" applyAlignment="1">
      <alignment vertical="center"/>
    </xf>
    <xf numFmtId="0" fontId="56" fillId="2" borderId="1" xfId="11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49" fontId="12" fillId="11" borderId="1" xfId="0" applyNumberFormat="1" applyFont="1" applyFill="1" applyBorder="1" applyAlignment="1">
      <alignment horizontal="left" vertical="center" wrapText="1"/>
    </xf>
    <xf numFmtId="0" fontId="12" fillId="11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1" fontId="12" fillId="11" borderId="1" xfId="0" applyNumberFormat="1" applyFont="1" applyFill="1" applyBorder="1" applyAlignment="1">
      <alignment horizontal="center" vertical="center"/>
    </xf>
    <xf numFmtId="1" fontId="12" fillId="11" borderId="1" xfId="0" applyNumberFormat="1" applyFont="1" applyFill="1" applyBorder="1" applyAlignment="1">
      <alignment horizontal="left" vertical="center"/>
    </xf>
    <xf numFmtId="1" fontId="12" fillId="11" borderId="1" xfId="0" applyNumberFormat="1" applyFont="1" applyFill="1" applyBorder="1" applyAlignment="1">
      <alignment horizontal="left" vertical="center" wrapText="1"/>
    </xf>
    <xf numFmtId="0" fontId="12" fillId="11" borderId="1" xfId="0" applyFont="1" applyFill="1" applyBorder="1" applyAlignment="1">
      <alignment horizontal="center" vertical="center"/>
    </xf>
    <xf numFmtId="0" fontId="12" fillId="0" borderId="25" xfId="0" applyFont="1" applyBorder="1" applyAlignment="1">
      <alignment vertical="center" wrapText="1"/>
    </xf>
    <xf numFmtId="1" fontId="12" fillId="11" borderId="1" xfId="0" applyNumberFormat="1" applyFont="1" applyFill="1" applyBorder="1" applyAlignment="1">
      <alignment vertical="center"/>
    </xf>
    <xf numFmtId="1" fontId="12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left" vertical="center"/>
    </xf>
    <xf numFmtId="1" fontId="30" fillId="0" borderId="1" xfId="0" applyNumberFormat="1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left" vertical="center" wrapText="1"/>
    </xf>
    <xf numFmtId="1" fontId="12" fillId="0" borderId="18" xfId="0" applyNumberFormat="1" applyFont="1" applyBorder="1" applyAlignment="1">
      <alignment horizontal="center" vertical="center"/>
    </xf>
    <xf numFmtId="1" fontId="12" fillId="0" borderId="12" xfId="0" applyNumberFormat="1" applyFont="1" applyBorder="1" applyAlignment="1">
      <alignment horizontal="left" vertical="center"/>
    </xf>
    <xf numFmtId="49" fontId="12" fillId="0" borderId="1" xfId="0" applyNumberFormat="1" applyFont="1" applyFill="1" applyBorder="1" applyAlignment="1">
      <alignment vertical="center"/>
    </xf>
    <xf numFmtId="1" fontId="12" fillId="0" borderId="1" xfId="0" quotePrefix="1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vertical="center" wrapText="1"/>
    </xf>
    <xf numFmtId="0" fontId="12" fillId="0" borderId="27" xfId="0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horizontal="center" vertical="center"/>
    </xf>
    <xf numFmtId="168" fontId="51" fillId="0" borderId="0" xfId="0" applyNumberFormat="1" applyFont="1" applyBorder="1" applyAlignment="1">
      <alignment horizontal="left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0" xfId="0" applyFont="1" applyAlignment="1">
      <alignment horizontal="left" vertical="center"/>
    </xf>
    <xf numFmtId="0" fontId="12" fillId="11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5" borderId="31" xfId="0" applyFont="1" applyFill="1" applyBorder="1" applyAlignment="1">
      <alignment horizontal="center" vertical="center"/>
    </xf>
    <xf numFmtId="0" fontId="7" fillId="11" borderId="0" xfId="0" applyFont="1" applyFill="1" applyAlignment="1">
      <alignment vertical="center"/>
    </xf>
    <xf numFmtId="0" fontId="9" fillId="11" borderId="0" xfId="0" applyFont="1" applyFill="1" applyAlignment="1">
      <alignment vertical="center"/>
    </xf>
    <xf numFmtId="0" fontId="4" fillId="0" borderId="0" xfId="0" applyFont="1" applyBorder="1"/>
    <xf numFmtId="0" fontId="60" fillId="2" borderId="0" xfId="2" applyFont="1" applyFill="1" applyAlignment="1" applyProtection="1"/>
    <xf numFmtId="0" fontId="4" fillId="0" borderId="0" xfId="0" applyFont="1" applyFill="1"/>
    <xf numFmtId="0" fontId="4" fillId="0" borderId="0" xfId="0" applyFont="1"/>
    <xf numFmtId="0" fontId="4" fillId="0" borderId="0" xfId="0" applyFont="1" applyBorder="1" applyAlignment="1">
      <alignment horizontal="center"/>
    </xf>
    <xf numFmtId="49" fontId="27" fillId="6" borderId="1" xfId="0" applyNumberFormat="1" applyFont="1" applyFill="1" applyBorder="1"/>
    <xf numFmtId="0" fontId="62" fillId="0" borderId="1" xfId="0" applyFont="1" applyBorder="1" applyAlignment="1">
      <alignment horizontal="center" vertical="center"/>
    </xf>
    <xf numFmtId="0" fontId="62" fillId="0" borderId="1" xfId="0" applyFont="1" applyBorder="1" applyAlignment="1">
      <alignment horizontal="left" vertical="center"/>
    </xf>
    <xf numFmtId="0" fontId="62" fillId="0" borderId="1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62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" fontId="6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0" fontId="5" fillId="0" borderId="1" xfId="0" applyFont="1" applyBorder="1"/>
    <xf numFmtId="0" fontId="5" fillId="11" borderId="1" xfId="0" applyFont="1" applyFill="1" applyBorder="1" applyAlignment="1">
      <alignment horizontal="center" vertical="center"/>
    </xf>
    <xf numFmtId="0" fontId="0" fillId="11" borderId="0" xfId="0" applyFill="1"/>
    <xf numFmtId="0" fontId="22" fillId="0" borderId="0" xfId="0" applyFont="1" applyAlignment="1">
      <alignment horizontal="left" vertical="center"/>
    </xf>
    <xf numFmtId="0" fontId="63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65" fillId="0" borderId="0" xfId="0" applyFont="1" applyAlignment="1">
      <alignment vertical="center"/>
    </xf>
    <xf numFmtId="166" fontId="66" fillId="0" borderId="37" xfId="12" applyNumberFormat="1" applyFont="1" applyBorder="1" applyAlignment="1" applyProtection="1">
      <alignment horizontal="left" vertical="center" indent="1"/>
    </xf>
    <xf numFmtId="166" fontId="66" fillId="0" borderId="38" xfId="12" applyNumberFormat="1" applyFont="1" applyBorder="1" applyAlignment="1" applyProtection="1">
      <alignment horizontal="left" vertical="center" indent="1"/>
    </xf>
    <xf numFmtId="166" fontId="66" fillId="0" borderId="39" xfId="12" applyNumberFormat="1" applyFont="1" applyBorder="1" applyAlignment="1" applyProtection="1">
      <alignment horizontal="left" vertical="center" indent="1"/>
    </xf>
    <xf numFmtId="0" fontId="64" fillId="0" borderId="0" xfId="0" applyFont="1" applyBorder="1"/>
    <xf numFmtId="166" fontId="66" fillId="0" borderId="37" xfId="12" applyNumberFormat="1" applyFont="1" applyBorder="1" applyAlignment="1" applyProtection="1">
      <alignment vertical="center"/>
    </xf>
    <xf numFmtId="0" fontId="5" fillId="0" borderId="0" xfId="0" applyFont="1" applyAlignment="1">
      <alignment horizontal="left"/>
    </xf>
    <xf numFmtId="165" fontId="32" fillId="6" borderId="38" xfId="11" applyNumberFormat="1" applyFont="1" applyFill="1" applyBorder="1" applyAlignment="1" applyProtection="1">
      <alignment horizontal="right" vertical="center"/>
    </xf>
    <xf numFmtId="166" fontId="33" fillId="0" borderId="1" xfId="12" applyNumberFormat="1" applyFont="1" applyBorder="1" applyAlignment="1" applyProtection="1">
      <alignment vertical="center"/>
    </xf>
    <xf numFmtId="0" fontId="5" fillId="0" borderId="1" xfId="3" applyFont="1" applyBorder="1" applyAlignment="1" applyProtection="1"/>
    <xf numFmtId="0" fontId="5" fillId="0" borderId="1" xfId="0" applyFont="1" applyFill="1" applyBorder="1" applyAlignment="1">
      <alignment horizontal="left" vertical="center"/>
    </xf>
    <xf numFmtId="0" fontId="67" fillId="0" borderId="1" xfId="0" applyFont="1" applyBorder="1"/>
    <xf numFmtId="0" fontId="25" fillId="0" borderId="1" xfId="0" applyFont="1" applyBorder="1" applyAlignment="1">
      <alignment horizontal="right"/>
    </xf>
    <xf numFmtId="0" fontId="25" fillId="2" borderId="1" xfId="0" applyFont="1" applyFill="1" applyBorder="1" applyAlignment="1">
      <alignment horizontal="right"/>
    </xf>
    <xf numFmtId="0" fontId="25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6" fontId="12" fillId="11" borderId="1" xfId="0" applyNumberFormat="1" applyFont="1" applyFill="1" applyBorder="1" applyAlignment="1">
      <alignment vertical="center" wrapText="1"/>
    </xf>
    <xf numFmtId="16" fontId="12" fillId="11" borderId="1" xfId="0" applyNumberFormat="1" applyFont="1" applyFill="1" applyBorder="1" applyAlignment="1">
      <alignment horizontal="left" vertic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23" fillId="0" borderId="1" xfId="0" applyFont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0" fontId="23" fillId="4" borderId="1" xfId="0" applyFont="1" applyFill="1" applyBorder="1" applyAlignment="1" applyProtection="1">
      <alignment horizontal="center" vertical="center"/>
    </xf>
    <xf numFmtId="3" fontId="23" fillId="3" borderId="1" xfId="0" applyNumberFormat="1" applyFont="1" applyFill="1" applyBorder="1" applyAlignment="1" applyProtection="1">
      <alignment horizontal="center" vertical="center"/>
    </xf>
    <xf numFmtId="0" fontId="12" fillId="0" borderId="18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1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4" fillId="2" borderId="0" xfId="3" applyFont="1" applyFill="1" applyAlignment="1">
      <alignment horizontal="left"/>
    </xf>
    <xf numFmtId="0" fontId="6" fillId="2" borderId="0" xfId="3" applyFont="1" applyFill="1" applyAlignment="1">
      <alignment horizontal="left"/>
    </xf>
    <xf numFmtId="0" fontId="20" fillId="2" borderId="0" xfId="3" applyFont="1" applyFill="1" applyAlignment="1">
      <alignment horizontal="center"/>
    </xf>
    <xf numFmtId="0" fontId="25" fillId="0" borderId="1" xfId="0" applyFont="1" applyFill="1" applyBorder="1" applyAlignment="1" applyProtection="1">
      <alignment horizontal="center" vertical="center" textRotation="90" wrapText="1"/>
    </xf>
    <xf numFmtId="0" fontId="25" fillId="0" borderId="1" xfId="0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3" fontId="25" fillId="0" borderId="1" xfId="0" applyNumberFormat="1" applyFont="1" applyFill="1" applyBorder="1" applyAlignment="1" applyProtection="1">
      <alignment horizontal="center" vertical="center" wrapText="1"/>
    </xf>
    <xf numFmtId="3" fontId="25" fillId="0" borderId="1" xfId="0" applyNumberFormat="1" applyFont="1" applyFill="1" applyBorder="1" applyAlignment="1" applyProtection="1">
      <alignment horizontal="center" vertical="center" textRotation="90" wrapText="1"/>
    </xf>
    <xf numFmtId="0" fontId="23" fillId="2" borderId="1" xfId="3" applyFont="1" applyFill="1" applyBorder="1" applyAlignment="1" applyProtection="1">
      <alignment horizontal="center" vertical="center" wrapText="1"/>
    </xf>
    <xf numFmtId="0" fontId="23" fillId="0" borderId="1" xfId="3" applyFont="1" applyFill="1" applyBorder="1" applyAlignment="1" applyProtection="1">
      <alignment horizontal="center" vertical="center" wrapText="1"/>
    </xf>
    <xf numFmtId="0" fontId="25" fillId="2" borderId="1" xfId="0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0" fontId="25" fillId="2" borderId="1" xfId="0" applyFont="1" applyFill="1" applyBorder="1" applyAlignment="1" applyProtection="1">
      <alignment horizontal="center" vertical="center" textRotation="90" wrapText="1"/>
    </xf>
    <xf numFmtId="0" fontId="23" fillId="0" borderId="1" xfId="3" applyFont="1" applyBorder="1" applyAlignment="1" applyProtection="1">
      <alignment horizontal="center" vertical="center" wrapText="1"/>
    </xf>
    <xf numFmtId="0" fontId="23" fillId="2" borderId="1" xfId="9" applyFont="1" applyFill="1" applyBorder="1" applyAlignment="1" applyProtection="1">
      <alignment horizontal="center" vertical="center" wrapText="1"/>
    </xf>
    <xf numFmtId="166" fontId="33" fillId="0" borderId="18" xfId="12" applyNumberFormat="1" applyFont="1" applyBorder="1" applyAlignment="1" applyProtection="1">
      <alignment horizontal="left" vertical="center"/>
    </xf>
    <xf numFmtId="166" fontId="33" fillId="0" borderId="25" xfId="12" applyNumberFormat="1" applyFont="1" applyBorder="1" applyAlignment="1" applyProtection="1">
      <alignment horizontal="left" vertical="center"/>
    </xf>
    <xf numFmtId="166" fontId="33" fillId="0" borderId="12" xfId="12" applyNumberFormat="1" applyFont="1" applyBorder="1" applyAlignment="1" applyProtection="1">
      <alignment horizontal="left" vertical="center"/>
    </xf>
    <xf numFmtId="166" fontId="34" fillId="0" borderId="18" xfId="12" applyNumberFormat="1" applyFont="1" applyBorder="1" applyAlignment="1" applyProtection="1">
      <alignment horizontal="left" vertical="center"/>
    </xf>
    <xf numFmtId="166" fontId="34" fillId="0" borderId="25" xfId="12" applyNumberFormat="1" applyFont="1" applyBorder="1" applyAlignment="1" applyProtection="1">
      <alignment horizontal="left" vertical="center"/>
    </xf>
    <xf numFmtId="166" fontId="34" fillId="0" borderId="12" xfId="12" applyNumberFormat="1" applyFont="1" applyBorder="1" applyAlignment="1" applyProtection="1">
      <alignment horizontal="left" vertical="center"/>
    </xf>
    <xf numFmtId="0" fontId="23" fillId="0" borderId="43" xfId="0" applyFont="1" applyFill="1" applyBorder="1" applyAlignment="1">
      <alignment horizontal="center" vertical="center"/>
    </xf>
    <xf numFmtId="0" fontId="23" fillId="0" borderId="44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166" fontId="33" fillId="0" borderId="18" xfId="12" applyNumberFormat="1" applyFont="1" applyBorder="1" applyAlignment="1" applyProtection="1">
      <alignment horizontal="center" vertical="center"/>
    </xf>
    <xf numFmtId="166" fontId="33" fillId="0" borderId="25" xfId="12" applyNumberFormat="1" applyFont="1" applyBorder="1" applyAlignment="1" applyProtection="1">
      <alignment horizontal="center" vertical="center"/>
    </xf>
    <xf numFmtId="166" fontId="33" fillId="0" borderId="12" xfId="12" applyNumberFormat="1" applyFont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166" fontId="33" fillId="0" borderId="1" xfId="12" applyNumberFormat="1" applyFont="1" applyBorder="1" applyAlignment="1" applyProtection="1">
      <alignment vertical="center" shrinkToFit="1"/>
    </xf>
    <xf numFmtId="0" fontId="0" fillId="0" borderId="1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22" fillId="0" borderId="18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2" fillId="0" borderId="68" xfId="0" applyFont="1" applyBorder="1" applyAlignment="1">
      <alignment horizontal="center" vertical="center" wrapText="1"/>
    </xf>
    <xf numFmtId="0" fontId="12" fillId="0" borderId="69" xfId="0" applyFont="1" applyBorder="1" applyAlignment="1">
      <alignment horizontal="center" vertical="center" wrapText="1"/>
    </xf>
    <xf numFmtId="0" fontId="12" fillId="0" borderId="70" xfId="0" applyFont="1" applyBorder="1" applyAlignment="1">
      <alignment horizontal="center" vertical="center" wrapText="1"/>
    </xf>
    <xf numFmtId="0" fontId="0" fillId="0" borderId="11" xfId="0" applyBorder="1" applyAlignment="1">
      <alignment horizontal="left" wrapText="1"/>
    </xf>
    <xf numFmtId="166" fontId="33" fillId="0" borderId="18" xfId="12" applyNumberFormat="1" applyFont="1" applyBorder="1" applyAlignment="1" applyProtection="1">
      <alignment vertical="center"/>
    </xf>
    <xf numFmtId="166" fontId="33" fillId="0" borderId="25" xfId="12" applyNumberFormat="1" applyFont="1" applyBorder="1" applyAlignment="1" applyProtection="1">
      <alignment vertical="center"/>
    </xf>
    <xf numFmtId="166" fontId="33" fillId="0" borderId="12" xfId="12" applyNumberFormat="1" applyFont="1" applyBorder="1" applyAlignment="1" applyProtection="1">
      <alignment vertical="center"/>
    </xf>
    <xf numFmtId="166" fontId="34" fillId="0" borderId="18" xfId="12" applyNumberFormat="1" applyFont="1" applyBorder="1" applyAlignment="1" applyProtection="1">
      <alignment vertical="center"/>
    </xf>
    <xf numFmtId="166" fontId="34" fillId="0" borderId="25" xfId="12" applyNumberFormat="1" applyFont="1" applyBorder="1" applyAlignment="1" applyProtection="1">
      <alignment vertical="center"/>
    </xf>
    <xf numFmtId="166" fontId="34" fillId="0" borderId="12" xfId="12" applyNumberFormat="1" applyFont="1" applyBorder="1" applyAlignment="1" applyProtection="1">
      <alignment vertical="center"/>
    </xf>
    <xf numFmtId="166" fontId="34" fillId="0" borderId="18" xfId="12" applyNumberFormat="1" applyFont="1" applyBorder="1" applyAlignment="1" applyProtection="1">
      <alignment horizontal="center" vertical="center"/>
    </xf>
    <xf numFmtId="166" fontId="34" fillId="0" borderId="25" xfId="12" applyNumberFormat="1" applyFont="1" applyBorder="1" applyAlignment="1" applyProtection="1">
      <alignment horizontal="center" vertical="center"/>
    </xf>
    <xf numFmtId="166" fontId="34" fillId="0" borderId="12" xfId="12" applyNumberFormat="1" applyFont="1" applyBorder="1" applyAlignment="1" applyProtection="1">
      <alignment horizontal="center" vertical="center"/>
    </xf>
    <xf numFmtId="0" fontId="0" fillId="0" borderId="17" xfId="0" applyBorder="1" applyAlignment="1">
      <alignment horizontal="left" wrapText="1"/>
    </xf>
    <xf numFmtId="0" fontId="0" fillId="0" borderId="74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42" xfId="0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25" fillId="0" borderId="0" xfId="0" applyFont="1" applyAlignment="1">
      <alignment horizontal="left" vertical="center" wrapText="1"/>
    </xf>
    <xf numFmtId="0" fontId="12" fillId="0" borderId="18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49" fontId="61" fillId="6" borderId="18" xfId="0" applyNumberFormat="1" applyFont="1" applyFill="1" applyBorder="1" applyAlignment="1">
      <alignment horizontal="left" vertical="center" wrapText="1"/>
    </xf>
    <xf numFmtId="49" fontId="61" fillId="6" borderId="25" xfId="0" applyNumberFormat="1" applyFont="1" applyFill="1" applyBorder="1" applyAlignment="1">
      <alignment horizontal="left" vertical="center" wrapText="1"/>
    </xf>
    <xf numFmtId="49" fontId="61" fillId="6" borderId="12" xfId="0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5" fillId="11" borderId="42" xfId="0" quotePrefix="1" applyFont="1" applyFill="1" applyBorder="1" applyAlignment="1">
      <alignment horizontal="left" vertical="center" wrapText="1"/>
    </xf>
    <xf numFmtId="0" fontId="5" fillId="11" borderId="34" xfId="0" quotePrefix="1" applyFont="1" applyFill="1" applyBorder="1" applyAlignment="1">
      <alignment horizontal="left" vertical="center" wrapText="1"/>
    </xf>
    <xf numFmtId="0" fontId="5" fillId="11" borderId="24" xfId="0" quotePrefix="1" applyFont="1" applyFill="1" applyBorder="1" applyAlignment="1">
      <alignment horizontal="left" vertical="center" wrapText="1"/>
    </xf>
    <xf numFmtId="0" fontId="5" fillId="11" borderId="18" xfId="0" applyFont="1" applyFill="1" applyBorder="1" applyAlignment="1">
      <alignment horizontal="left" vertical="center" wrapText="1"/>
    </xf>
    <xf numFmtId="0" fontId="5" fillId="11" borderId="25" xfId="0" applyFont="1" applyFill="1" applyBorder="1" applyAlignment="1">
      <alignment horizontal="left" vertical="center" wrapText="1"/>
    </xf>
    <xf numFmtId="0" fontId="5" fillId="11" borderId="12" xfId="0" applyFont="1" applyFill="1" applyBorder="1" applyAlignment="1">
      <alignment horizontal="left" vertical="center" wrapText="1"/>
    </xf>
    <xf numFmtId="0" fontId="5" fillId="0" borderId="42" xfId="0" quotePrefix="1" applyFont="1" applyFill="1" applyBorder="1" applyAlignment="1">
      <alignment horizontal="left" vertical="center" wrapText="1"/>
    </xf>
    <xf numFmtId="0" fontId="5" fillId="0" borderId="34" xfId="0" quotePrefix="1" applyFont="1" applyFill="1" applyBorder="1" applyAlignment="1">
      <alignment horizontal="left" vertical="center" wrapText="1"/>
    </xf>
    <xf numFmtId="0" fontId="5" fillId="0" borderId="24" xfId="0" quotePrefix="1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25" xfId="0" quotePrefix="1" applyFont="1" applyFill="1" applyBorder="1" applyAlignment="1">
      <alignment horizontal="left" vertical="center" wrapText="1"/>
    </xf>
    <xf numFmtId="0" fontId="5" fillId="0" borderId="12" xfId="0" quotePrefix="1" applyFont="1" applyFill="1" applyBorder="1" applyAlignment="1">
      <alignment horizontal="left" vertical="center" wrapText="1"/>
    </xf>
    <xf numFmtId="0" fontId="5" fillId="0" borderId="18" xfId="0" applyFont="1" applyBorder="1" applyAlignment="1">
      <alignment wrapText="1"/>
    </xf>
    <xf numFmtId="0" fontId="5" fillId="0" borderId="25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11" borderId="42" xfId="0" quotePrefix="1" applyFont="1" applyFill="1" applyBorder="1" applyAlignment="1">
      <alignment vertical="center" wrapText="1"/>
    </xf>
    <xf numFmtId="0" fontId="5" fillId="11" borderId="34" xfId="0" quotePrefix="1" applyFont="1" applyFill="1" applyBorder="1" applyAlignment="1">
      <alignment vertical="center" wrapText="1"/>
    </xf>
    <xf numFmtId="0" fontId="5" fillId="11" borderId="24" xfId="0" quotePrefix="1" applyFont="1" applyFill="1" applyBorder="1" applyAlignment="1">
      <alignment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wrapText="1"/>
    </xf>
    <xf numFmtId="0" fontId="5" fillId="0" borderId="25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11" borderId="18" xfId="0" quotePrefix="1" applyFont="1" applyFill="1" applyBorder="1" applyAlignment="1">
      <alignment horizontal="left" vertical="center" wrapText="1"/>
    </xf>
    <xf numFmtId="0" fontId="5" fillId="11" borderId="25" xfId="0" quotePrefix="1" applyFont="1" applyFill="1" applyBorder="1" applyAlignment="1">
      <alignment horizontal="left" vertical="center" wrapText="1"/>
    </xf>
    <xf numFmtId="0" fontId="5" fillId="11" borderId="12" xfId="0" quotePrefix="1" applyFont="1" applyFill="1" applyBorder="1" applyAlignment="1">
      <alignment horizontal="left" vertical="center" wrapText="1"/>
    </xf>
    <xf numFmtId="0" fontId="5" fillId="11" borderId="18" xfId="0" applyFont="1" applyFill="1" applyBorder="1" applyAlignment="1">
      <alignment horizontal="left" vertical="center"/>
    </xf>
    <xf numFmtId="0" fontId="5" fillId="11" borderId="25" xfId="0" applyFont="1" applyFill="1" applyBorder="1" applyAlignment="1">
      <alignment horizontal="left" vertical="center"/>
    </xf>
    <xf numFmtId="0" fontId="5" fillId="11" borderId="12" xfId="0" applyFont="1" applyFill="1" applyBorder="1" applyAlignment="1">
      <alignment horizontal="left" vertical="center"/>
    </xf>
    <xf numFmtId="16" fontId="5" fillId="11" borderId="18" xfId="0" applyNumberFormat="1" applyFont="1" applyFill="1" applyBorder="1" applyAlignment="1">
      <alignment horizontal="left" vertical="center" wrapText="1"/>
    </xf>
    <xf numFmtId="16" fontId="5" fillId="11" borderId="25" xfId="0" applyNumberFormat="1" applyFont="1" applyFill="1" applyBorder="1" applyAlignment="1">
      <alignment horizontal="left" vertical="center" wrapText="1"/>
    </xf>
    <xf numFmtId="16" fontId="5" fillId="11" borderId="12" xfId="0" applyNumberFormat="1" applyFont="1" applyFill="1" applyBorder="1" applyAlignment="1">
      <alignment horizontal="left" vertical="center" wrapText="1"/>
    </xf>
    <xf numFmtId="16" fontId="5" fillId="11" borderId="18" xfId="0" applyNumberFormat="1" applyFont="1" applyFill="1" applyBorder="1" applyAlignment="1">
      <alignment vertical="center"/>
    </xf>
    <xf numFmtId="16" fontId="5" fillId="11" borderId="25" xfId="0" applyNumberFormat="1" applyFont="1" applyFill="1" applyBorder="1" applyAlignment="1">
      <alignment vertical="center"/>
    </xf>
    <xf numFmtId="16" fontId="5" fillId="11" borderId="12" xfId="0" applyNumberFormat="1" applyFont="1" applyFill="1" applyBorder="1" applyAlignment="1">
      <alignment vertical="center"/>
    </xf>
    <xf numFmtId="16" fontId="5" fillId="2" borderId="18" xfId="0" applyNumberFormat="1" applyFont="1" applyFill="1" applyBorder="1" applyAlignment="1">
      <alignment vertical="center" wrapText="1"/>
    </xf>
    <xf numFmtId="16" fontId="5" fillId="2" borderId="25" xfId="0" applyNumberFormat="1" applyFont="1" applyFill="1" applyBorder="1" applyAlignment="1">
      <alignment vertical="center" wrapText="1"/>
    </xf>
    <xf numFmtId="16" fontId="5" fillId="2" borderId="12" xfId="0" applyNumberFormat="1" applyFont="1" applyFill="1" applyBorder="1" applyAlignment="1">
      <alignment vertical="center" wrapText="1"/>
    </xf>
    <xf numFmtId="0" fontId="12" fillId="2" borderId="18" xfId="0" applyFont="1" applyFill="1" applyBorder="1" applyAlignment="1">
      <alignment vertical="center" wrapText="1"/>
    </xf>
    <xf numFmtId="0" fontId="12" fillId="2" borderId="25" xfId="0" applyFont="1" applyFill="1" applyBorder="1" applyAlignment="1">
      <alignment vertical="center" wrapText="1"/>
    </xf>
    <xf numFmtId="0" fontId="12" fillId="2" borderId="12" xfId="0" applyFont="1" applyFill="1" applyBorder="1" applyAlignment="1">
      <alignment vertical="center" wrapText="1"/>
    </xf>
    <xf numFmtId="16" fontId="5" fillId="11" borderId="18" xfId="0" applyNumberFormat="1" applyFont="1" applyFill="1" applyBorder="1" applyAlignment="1">
      <alignment horizontal="left" vertical="center"/>
    </xf>
    <xf numFmtId="16" fontId="5" fillId="11" borderId="25" xfId="0" applyNumberFormat="1" applyFont="1" applyFill="1" applyBorder="1" applyAlignment="1">
      <alignment horizontal="left" vertical="center"/>
    </xf>
    <xf numFmtId="16" fontId="5" fillId="11" borderId="12" xfId="0" applyNumberFormat="1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12" fillId="0" borderId="64" xfId="0" applyFont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left" vertical="center" wrapText="1"/>
    </xf>
    <xf numFmtId="166" fontId="34" fillId="0" borderId="18" xfId="12" applyNumberFormat="1" applyFont="1" applyBorder="1" applyAlignment="1" applyProtection="1">
      <alignment horizontal="left" vertical="center" wrapText="1"/>
    </xf>
    <xf numFmtId="166" fontId="34" fillId="0" borderId="25" xfId="12" applyNumberFormat="1" applyFont="1" applyBorder="1" applyAlignment="1" applyProtection="1">
      <alignment horizontal="left" vertical="center" wrapText="1"/>
    </xf>
    <xf numFmtId="166" fontId="34" fillId="0" borderId="12" xfId="12" applyNumberFormat="1" applyFont="1" applyBorder="1" applyAlignment="1" applyProtection="1">
      <alignment horizontal="left" vertical="center" wrapText="1"/>
    </xf>
    <xf numFmtId="0" fontId="5" fillId="0" borderId="18" xfId="0" quotePrefix="1" applyFont="1" applyFill="1" applyBorder="1" applyAlignment="1">
      <alignment horizontal="left" vertical="center" wrapText="1"/>
    </xf>
    <xf numFmtId="0" fontId="12" fillId="0" borderId="65" xfId="0" applyFont="1" applyBorder="1" applyAlignment="1">
      <alignment horizontal="center" vertical="center" wrapText="1"/>
    </xf>
    <xf numFmtId="0" fontId="12" fillId="0" borderId="66" xfId="0" applyFont="1" applyBorder="1" applyAlignment="1">
      <alignment horizontal="center" vertical="center" wrapText="1"/>
    </xf>
    <xf numFmtId="169" fontId="12" fillId="0" borderId="1" xfId="0" applyNumberFormat="1" applyFont="1" applyBorder="1"/>
    <xf numFmtId="169" fontId="12" fillId="0" borderId="19" xfId="0" applyNumberFormat="1" applyFont="1" applyBorder="1"/>
    <xf numFmtId="169" fontId="12" fillId="0" borderId="35" xfId="0" applyNumberFormat="1" applyFont="1" applyBorder="1" applyAlignment="1">
      <alignment vertical="center"/>
    </xf>
    <xf numFmtId="169" fontId="12" fillId="0" borderId="11" xfId="0" applyNumberFormat="1" applyFont="1" applyBorder="1"/>
    <xf numFmtId="169" fontId="12" fillId="0" borderId="35" xfId="0" applyNumberFormat="1" applyFont="1" applyBorder="1"/>
  </cellXfs>
  <cellStyles count="43">
    <cellStyle name="20% - Accent1 2" xfId="16" xr:uid="{00000000-0005-0000-0000-000000000000}"/>
    <cellStyle name="20% - Accent2 2" xfId="17" xr:uid="{00000000-0005-0000-0000-000001000000}"/>
    <cellStyle name="20% - Accent3 2" xfId="18" xr:uid="{00000000-0005-0000-0000-000002000000}"/>
    <cellStyle name="20% - Accent4 2" xfId="19" xr:uid="{00000000-0005-0000-0000-000003000000}"/>
    <cellStyle name="20% - Accent5 2" xfId="20" xr:uid="{00000000-0005-0000-0000-000004000000}"/>
    <cellStyle name="20% - Accent6 2" xfId="21" xr:uid="{00000000-0005-0000-0000-000005000000}"/>
    <cellStyle name="40% - Accent1 2" xfId="22" xr:uid="{00000000-0005-0000-0000-000006000000}"/>
    <cellStyle name="40% - Accent2 2" xfId="23" xr:uid="{00000000-0005-0000-0000-000007000000}"/>
    <cellStyle name="40% - Accent3 2" xfId="24" xr:uid="{00000000-0005-0000-0000-000008000000}"/>
    <cellStyle name="40% - Accent4 2" xfId="25" xr:uid="{00000000-0005-0000-0000-000009000000}"/>
    <cellStyle name="40% - Accent5 2" xfId="26" xr:uid="{00000000-0005-0000-0000-00000A000000}"/>
    <cellStyle name="40% - Accent6 2" xfId="27" xr:uid="{00000000-0005-0000-0000-00000B000000}"/>
    <cellStyle name="Bad 2" xfId="28" xr:uid="{00000000-0005-0000-0000-00000C000000}"/>
    <cellStyle name="Bad_2017 BOLNICA tab usluge Plan Sokobanja  01.01-30.06.2017" xfId="15" xr:uid="{00000000-0005-0000-0000-00000D000000}"/>
    <cellStyle name="ContentsHyperlink" xfId="1" xr:uid="{00000000-0005-0000-0000-00000E000000}"/>
    <cellStyle name="Currency 2" xfId="29" xr:uid="{00000000-0005-0000-0000-00000F000000}"/>
    <cellStyle name="Emphasis 1" xfId="30" xr:uid="{00000000-0005-0000-0000-000010000000}"/>
    <cellStyle name="Emphasis 2" xfId="31" xr:uid="{00000000-0005-0000-0000-000011000000}"/>
    <cellStyle name="Emphasis 3" xfId="32" xr:uid="{00000000-0005-0000-0000-000012000000}"/>
    <cellStyle name="Hyperlink" xfId="2" builtinId="8"/>
    <cellStyle name="Linked Cell 2" xfId="33" xr:uid="{00000000-0005-0000-0000-000014000000}"/>
    <cellStyle name="Linked Cell 2 2" xfId="34" xr:uid="{00000000-0005-0000-0000-000015000000}"/>
    <cellStyle name="Normal" xfId="0" builtinId="0"/>
    <cellStyle name="Normal 2" xfId="3" xr:uid="{00000000-0005-0000-0000-000017000000}"/>
    <cellStyle name="Normal 2 2" xfId="4" xr:uid="{00000000-0005-0000-0000-000018000000}"/>
    <cellStyle name="Normal 3" xfId="5" xr:uid="{00000000-0005-0000-0000-000019000000}"/>
    <cellStyle name="Normal 3 2" xfId="6" xr:uid="{00000000-0005-0000-0000-00001A000000}"/>
    <cellStyle name="Normal 3 3" xfId="35" xr:uid="{00000000-0005-0000-0000-00001B000000}"/>
    <cellStyle name="Normal 3_2017 BOLNICA tab usluge Plan Sokobanja  01.01-30.06.2017" xfId="36" xr:uid="{00000000-0005-0000-0000-00001C000000}"/>
    <cellStyle name="Normal 4" xfId="7" xr:uid="{00000000-0005-0000-0000-00001D000000}"/>
    <cellStyle name="Normal 4 2" xfId="14" xr:uid="{00000000-0005-0000-0000-00001E000000}"/>
    <cellStyle name="Normal 5" xfId="37" xr:uid="{00000000-0005-0000-0000-00001F000000}"/>
    <cellStyle name="Normál_Izvrsenje-PLAN2011" xfId="38" xr:uid="{00000000-0005-0000-0000-000020000000}"/>
    <cellStyle name="Normal_normativ kadra _ tabel_1" xfId="8" xr:uid="{00000000-0005-0000-0000-000021000000}"/>
    <cellStyle name="Normal_TAB DZ 1-10 (1)" xfId="9" xr:uid="{00000000-0005-0000-0000-000022000000}"/>
    <cellStyle name="Normal_TAB DZ 1-10 (1) 2" xfId="10" xr:uid="{00000000-0005-0000-0000-000023000000}"/>
    <cellStyle name="Note 2" xfId="39" xr:uid="{00000000-0005-0000-0000-000024000000}"/>
    <cellStyle name="Note 2 2" xfId="40" xr:uid="{00000000-0005-0000-0000-000025000000}"/>
    <cellStyle name="Percent 2" xfId="41" xr:uid="{00000000-0005-0000-0000-000026000000}"/>
    <cellStyle name="Sheet Title" xfId="42" xr:uid="{00000000-0005-0000-0000-000027000000}"/>
    <cellStyle name="Student Information" xfId="11" xr:uid="{00000000-0005-0000-0000-000028000000}"/>
    <cellStyle name="Student Information - user entered" xfId="12" xr:uid="{00000000-0005-0000-0000-000029000000}"/>
    <cellStyle name="Total" xfId="13" builtinId="2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104775</xdr:rowOff>
    </xdr:from>
    <xdr:to>
      <xdr:col>1</xdr:col>
      <xdr:colOff>714375</xdr:colOff>
      <xdr:row>4</xdr:row>
      <xdr:rowOff>85725</xdr:rowOff>
    </xdr:to>
    <xdr:pic>
      <xdr:nvPicPr>
        <xdr:cNvPr id="64604" name="Picture 1">
          <a:extLst>
            <a:ext uri="{FF2B5EF4-FFF2-40B4-BE49-F238E27FC236}">
              <a16:creationId xmlns:a16="http://schemas.microsoft.com/office/drawing/2014/main" id="{00000000-0008-0000-0000-00005CF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609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0</xdr:row>
      <xdr:rowOff>85725</xdr:rowOff>
    </xdr:from>
    <xdr:to>
      <xdr:col>1</xdr:col>
      <xdr:colOff>781050</xdr:colOff>
      <xdr:row>4</xdr:row>
      <xdr:rowOff>85725</xdr:rowOff>
    </xdr:to>
    <xdr:pic>
      <xdr:nvPicPr>
        <xdr:cNvPr id="3" name="Picture 2" descr="LOGOMem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85725"/>
          <a:ext cx="685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7315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8"/>
  <sheetViews>
    <sheetView workbookViewId="0">
      <selection activeCell="B8" sqref="B8:I8"/>
    </sheetView>
  </sheetViews>
  <sheetFormatPr defaultRowHeight="12.75"/>
  <cols>
    <col min="1" max="1" width="5" style="10" customWidth="1"/>
    <col min="2" max="2" width="12.28515625" style="10" customWidth="1"/>
    <col min="3" max="16384" width="9.140625" style="10"/>
  </cols>
  <sheetData>
    <row r="2" spans="1:9" ht="14.25">
      <c r="C2" s="467" t="s">
        <v>2383</v>
      </c>
      <c r="D2" s="467"/>
      <c r="E2" s="467"/>
      <c r="F2" s="467"/>
      <c r="G2" s="467"/>
      <c r="H2" s="467"/>
      <c r="I2" s="467"/>
    </row>
    <row r="3" spans="1:9" ht="15.75">
      <c r="C3" s="468" t="s">
        <v>2214</v>
      </c>
      <c r="D3" s="468"/>
      <c r="E3" s="468"/>
      <c r="F3" s="468"/>
      <c r="G3" s="468"/>
      <c r="H3" s="468"/>
      <c r="I3" s="468"/>
    </row>
    <row r="6" spans="1:9" ht="18.75">
      <c r="B6" s="469" t="s">
        <v>17</v>
      </c>
      <c r="C6" s="469"/>
      <c r="D6" s="469"/>
      <c r="E6" s="469"/>
      <c r="F6" s="469"/>
      <c r="G6" s="469"/>
      <c r="H6" s="469"/>
      <c r="I6" s="469"/>
    </row>
    <row r="7" spans="1:9" ht="18.75">
      <c r="B7" s="469" t="s">
        <v>18</v>
      </c>
      <c r="C7" s="469"/>
      <c r="D7" s="469"/>
      <c r="E7" s="469"/>
      <c r="F7" s="469"/>
      <c r="G7" s="469"/>
      <c r="H7" s="469"/>
      <c r="I7" s="469"/>
    </row>
    <row r="8" spans="1:9" ht="18.75">
      <c r="B8" s="469" t="s">
        <v>2415</v>
      </c>
      <c r="C8" s="469"/>
      <c r="D8" s="469"/>
      <c r="E8" s="469"/>
      <c r="F8" s="469"/>
      <c r="G8" s="469"/>
      <c r="H8" s="469"/>
      <c r="I8" s="469"/>
    </row>
    <row r="9" spans="1:9" ht="18.75">
      <c r="B9" s="469"/>
      <c r="C9" s="469"/>
      <c r="D9" s="469"/>
      <c r="E9" s="469"/>
      <c r="F9" s="469"/>
      <c r="G9" s="469"/>
      <c r="H9" s="469"/>
      <c r="I9" s="469"/>
    </row>
    <row r="10" spans="1:9" ht="15">
      <c r="A10" s="253"/>
      <c r="B10" s="253"/>
      <c r="C10" s="253" t="s">
        <v>59</v>
      </c>
      <c r="D10" s="253"/>
      <c r="E10" s="11"/>
      <c r="F10" s="11"/>
      <c r="G10" s="11"/>
      <c r="H10" s="11"/>
      <c r="I10" s="11"/>
    </row>
    <row r="11" spans="1:9" ht="15">
      <c r="A11" s="251" t="s">
        <v>1622</v>
      </c>
      <c r="B11" s="251" t="s">
        <v>1623</v>
      </c>
      <c r="C11" s="251"/>
      <c r="D11" s="251"/>
      <c r="E11" s="252"/>
      <c r="F11" s="252"/>
      <c r="G11" s="252"/>
      <c r="H11" s="252"/>
      <c r="I11" s="252"/>
    </row>
    <row r="12" spans="1:9" ht="15">
      <c r="A12" s="379">
        <v>1</v>
      </c>
      <c r="B12" s="254" t="s">
        <v>176</v>
      </c>
      <c r="C12" s="254"/>
      <c r="D12" s="254"/>
      <c r="E12" s="201"/>
      <c r="F12" s="201"/>
      <c r="G12" s="201"/>
      <c r="H12" s="201"/>
      <c r="I12" s="201"/>
    </row>
    <row r="13" spans="1:9" ht="15">
      <c r="A13" s="379">
        <v>2</v>
      </c>
      <c r="B13" s="254" t="s">
        <v>177</v>
      </c>
      <c r="C13" s="254"/>
      <c r="D13" s="254"/>
      <c r="E13" s="201"/>
      <c r="F13" s="201"/>
      <c r="G13" s="201"/>
      <c r="H13" s="201"/>
      <c r="I13" s="201"/>
    </row>
    <row r="14" spans="1:9" ht="15">
      <c r="A14" s="379">
        <v>3</v>
      </c>
      <c r="B14" s="254" t="s">
        <v>178</v>
      </c>
      <c r="C14" s="254"/>
      <c r="D14" s="254"/>
      <c r="E14" s="201"/>
      <c r="F14" s="201"/>
      <c r="G14" s="201"/>
      <c r="H14" s="201"/>
      <c r="I14" s="201"/>
    </row>
    <row r="15" spans="1:9" ht="15">
      <c r="A15" s="379">
        <v>4</v>
      </c>
      <c r="B15" s="254" t="s">
        <v>179</v>
      </c>
      <c r="C15" s="254"/>
      <c r="D15" s="254"/>
      <c r="E15" s="201"/>
      <c r="F15" s="201"/>
      <c r="G15" s="201"/>
      <c r="H15" s="201"/>
      <c r="I15" s="201"/>
    </row>
    <row r="16" spans="1:9" ht="15">
      <c r="A16" s="379">
        <v>5</v>
      </c>
      <c r="B16" s="254" t="s">
        <v>148</v>
      </c>
      <c r="C16" s="254"/>
      <c r="D16" s="254"/>
      <c r="E16" s="201"/>
      <c r="F16" s="201"/>
      <c r="G16" s="201"/>
      <c r="H16" s="201"/>
      <c r="I16" s="201"/>
    </row>
    <row r="17" spans="1:9" ht="15.75" customHeight="1">
      <c r="A17" s="379">
        <v>6</v>
      </c>
      <c r="B17" s="254" t="s">
        <v>155</v>
      </c>
      <c r="C17" s="254"/>
      <c r="D17" s="254"/>
      <c r="E17" s="201"/>
      <c r="F17" s="201"/>
      <c r="G17" s="201"/>
      <c r="H17" s="201"/>
      <c r="I17" s="201"/>
    </row>
    <row r="18" spans="1:9" ht="15.75" customHeight="1">
      <c r="A18" s="379">
        <v>7</v>
      </c>
      <c r="B18" s="254" t="s">
        <v>156</v>
      </c>
      <c r="C18" s="254"/>
      <c r="D18" s="254"/>
      <c r="E18" s="201"/>
      <c r="F18" s="201"/>
      <c r="G18" s="201"/>
      <c r="H18" s="201"/>
      <c r="I18" s="201"/>
    </row>
    <row r="19" spans="1:9" ht="15">
      <c r="A19" s="379">
        <v>8</v>
      </c>
      <c r="B19" s="254" t="s">
        <v>173</v>
      </c>
      <c r="C19" s="254"/>
      <c r="D19" s="254"/>
      <c r="E19" s="201"/>
      <c r="F19" s="201"/>
      <c r="G19" s="201"/>
      <c r="H19" s="201"/>
      <c r="I19" s="201"/>
    </row>
    <row r="20" spans="1:9" ht="15">
      <c r="A20" s="379">
        <v>9</v>
      </c>
      <c r="B20" s="255" t="s">
        <v>1621</v>
      </c>
      <c r="C20" s="255"/>
      <c r="D20" s="255"/>
      <c r="E20" s="256"/>
      <c r="F20" s="256"/>
      <c r="G20" s="256"/>
      <c r="H20" s="201"/>
      <c r="I20" s="201"/>
    </row>
    <row r="21" spans="1:9" ht="15">
      <c r="A21" s="379">
        <v>10</v>
      </c>
      <c r="B21" s="257" t="s">
        <v>1609</v>
      </c>
      <c r="C21" s="254"/>
      <c r="D21" s="254"/>
      <c r="E21" s="201"/>
      <c r="F21" s="201"/>
      <c r="G21" s="201"/>
      <c r="H21" s="201"/>
      <c r="I21" s="201"/>
    </row>
    <row r="22" spans="1:9" ht="15">
      <c r="A22" s="379">
        <v>11</v>
      </c>
      <c r="B22" s="255" t="s">
        <v>1615</v>
      </c>
      <c r="C22" s="255"/>
      <c r="D22" s="255"/>
      <c r="E22" s="256"/>
      <c r="F22" s="256"/>
      <c r="G22" s="256"/>
      <c r="H22" s="201"/>
      <c r="I22" s="201"/>
    </row>
    <row r="23" spans="1:9" ht="15">
      <c r="A23" s="379">
        <v>12</v>
      </c>
      <c r="B23" s="255" t="s">
        <v>1616</v>
      </c>
      <c r="C23" s="255"/>
      <c r="D23" s="255"/>
      <c r="E23" s="256"/>
      <c r="F23" s="256"/>
      <c r="G23" s="256"/>
      <c r="H23" s="201"/>
      <c r="I23" s="201"/>
    </row>
    <row r="24" spans="1:9" ht="15">
      <c r="A24" s="379">
        <v>13</v>
      </c>
      <c r="B24" s="255" t="s">
        <v>1620</v>
      </c>
      <c r="C24" s="255"/>
      <c r="D24" s="255"/>
      <c r="E24" s="256"/>
      <c r="F24" s="256"/>
      <c r="G24" s="256"/>
      <c r="H24" s="201"/>
      <c r="I24" s="201"/>
    </row>
    <row r="25" spans="1:9" ht="15">
      <c r="A25" s="379">
        <v>14</v>
      </c>
      <c r="B25" s="255" t="s">
        <v>2301</v>
      </c>
      <c r="C25" s="255"/>
      <c r="D25" s="255"/>
      <c r="E25" s="256"/>
      <c r="F25" s="256"/>
      <c r="G25" s="256"/>
      <c r="H25" s="201"/>
      <c r="I25" s="201"/>
    </row>
    <row r="26" spans="1:9" ht="15">
      <c r="A26" s="379">
        <v>15</v>
      </c>
      <c r="B26" s="254" t="s">
        <v>170</v>
      </c>
      <c r="C26" s="254"/>
      <c r="D26" s="254"/>
      <c r="E26" s="201"/>
      <c r="F26" s="201"/>
      <c r="G26" s="201"/>
      <c r="H26" s="201"/>
      <c r="I26" s="201"/>
    </row>
    <row r="27" spans="1:9" ht="15">
      <c r="A27" s="379">
        <v>16</v>
      </c>
      <c r="B27" s="254" t="s">
        <v>172</v>
      </c>
      <c r="C27" s="254"/>
      <c r="D27" s="254"/>
      <c r="E27" s="201"/>
      <c r="F27" s="201"/>
      <c r="G27" s="201"/>
      <c r="H27" s="201"/>
      <c r="I27" s="201"/>
    </row>
    <row r="28" spans="1:9" ht="15">
      <c r="A28" s="379">
        <v>17</v>
      </c>
      <c r="B28" s="254" t="s">
        <v>1636</v>
      </c>
      <c r="C28" s="250"/>
      <c r="D28" s="250"/>
      <c r="E28" s="250"/>
      <c r="F28" s="250"/>
      <c r="G28" s="250"/>
      <c r="H28" s="250"/>
      <c r="I28" s="250"/>
    </row>
  </sheetData>
  <mergeCells count="6">
    <mergeCell ref="C2:I2"/>
    <mergeCell ref="C3:I3"/>
    <mergeCell ref="B9:I9"/>
    <mergeCell ref="B6:I6"/>
    <mergeCell ref="B7:I7"/>
    <mergeCell ref="B8:I8"/>
  </mergeCells>
  <phoneticPr fontId="1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79"/>
  <sheetViews>
    <sheetView zoomScaleSheetLayoutView="100" workbookViewId="0">
      <selection activeCell="G15" sqref="G15"/>
    </sheetView>
  </sheetViews>
  <sheetFormatPr defaultColWidth="10.7109375" defaultRowHeight="12.75"/>
  <cols>
    <col min="1" max="1" width="10.7109375" style="258" customWidth="1"/>
    <col min="2" max="2" width="14.5703125" style="258" customWidth="1"/>
    <col min="3" max="3" width="20.7109375" style="258" customWidth="1"/>
    <col min="4" max="4" width="12" style="258" customWidth="1"/>
    <col min="5" max="5" width="12.28515625" style="258" customWidth="1"/>
    <col min="6" max="6" width="12.42578125" style="258" customWidth="1"/>
    <col min="7" max="7" width="12.140625" style="258" customWidth="1"/>
    <col min="8" max="8" width="11.85546875" style="258" customWidth="1"/>
    <col min="9" max="9" width="10.7109375" style="258" customWidth="1"/>
    <col min="10" max="10" width="28.7109375" style="258" customWidth="1"/>
    <col min="11" max="16384" width="10.7109375" style="258"/>
  </cols>
  <sheetData>
    <row r="1" spans="1:9">
      <c r="A1" s="274"/>
      <c r="B1" s="311"/>
      <c r="C1" s="275" t="s">
        <v>123</v>
      </c>
      <c r="D1" s="268" t="str">
        <f>'Kadar.ode.'!C1</f>
        <v>Специјална болница за неспецифичне плућне болести "Сокобања" - Сокобања</v>
      </c>
      <c r="E1" s="270"/>
      <c r="F1" s="270"/>
      <c r="G1" s="270"/>
      <c r="H1" s="272"/>
    </row>
    <row r="2" spans="1:9">
      <c r="A2" s="274"/>
      <c r="B2" s="311"/>
      <c r="C2" s="275" t="s">
        <v>124</v>
      </c>
      <c r="D2" s="268">
        <f>'Kadar.ode.'!C2</f>
        <v>7248261</v>
      </c>
      <c r="E2" s="270"/>
      <c r="F2" s="270"/>
      <c r="G2" s="270"/>
      <c r="H2" s="272"/>
    </row>
    <row r="3" spans="1:9">
      <c r="A3" s="274"/>
      <c r="B3" s="311"/>
      <c r="C3" s="275"/>
      <c r="D3" s="268"/>
      <c r="E3" s="270"/>
      <c r="F3" s="270"/>
      <c r="G3" s="270"/>
      <c r="H3" s="272"/>
    </row>
    <row r="4" spans="1:9" ht="14.25">
      <c r="A4" s="274"/>
      <c r="B4" s="311"/>
      <c r="C4" s="275" t="s">
        <v>1849</v>
      </c>
      <c r="D4" s="269" t="s">
        <v>1621</v>
      </c>
      <c r="E4" s="271"/>
      <c r="F4" s="271"/>
      <c r="G4" s="271"/>
      <c r="H4" s="273"/>
    </row>
    <row r="5" spans="1:9" ht="14.25">
      <c r="A5" s="274"/>
      <c r="B5" s="311"/>
      <c r="C5" s="275" t="s">
        <v>160</v>
      </c>
      <c r="D5" s="269"/>
      <c r="E5" s="271"/>
      <c r="F5" s="271"/>
      <c r="G5" s="271"/>
      <c r="H5" s="273"/>
    </row>
    <row r="7" spans="1:9" ht="21.75" customHeight="1">
      <c r="A7" s="511" t="s">
        <v>47</v>
      </c>
      <c r="B7" s="511" t="s">
        <v>48</v>
      </c>
      <c r="C7" s="511" t="s">
        <v>162</v>
      </c>
      <c r="D7" s="516" t="s">
        <v>1614</v>
      </c>
      <c r="E7" s="517"/>
      <c r="F7" s="516" t="s">
        <v>1613</v>
      </c>
      <c r="G7" s="517"/>
      <c r="H7" s="504" t="s">
        <v>82</v>
      </c>
      <c r="I7" s="504"/>
    </row>
    <row r="8" spans="1:9" ht="32.25" customHeight="1" thickBot="1">
      <c r="A8" s="512"/>
      <c r="B8" s="512"/>
      <c r="C8" s="512"/>
      <c r="D8" s="276" t="s">
        <v>2406</v>
      </c>
      <c r="E8" s="276" t="s">
        <v>2398</v>
      </c>
      <c r="F8" s="276" t="s">
        <v>2406</v>
      </c>
      <c r="G8" s="276" t="s">
        <v>2398</v>
      </c>
      <c r="H8" s="259" t="s">
        <v>2406</v>
      </c>
      <c r="I8" s="259" t="s">
        <v>2398</v>
      </c>
    </row>
    <row r="9" spans="1:9" ht="51" customHeight="1" thickTop="1">
      <c r="A9" s="310" t="s">
        <v>1654</v>
      </c>
      <c r="B9" s="314" t="s">
        <v>1645</v>
      </c>
      <c r="C9" s="264" t="s">
        <v>1656</v>
      </c>
      <c r="D9" s="265">
        <v>1216</v>
      </c>
      <c r="E9" s="265">
        <v>500</v>
      </c>
      <c r="F9" s="265">
        <v>903</v>
      </c>
      <c r="G9" s="265">
        <v>900</v>
      </c>
      <c r="H9" s="266">
        <f>SUM(D9,F9)</f>
        <v>2119</v>
      </c>
      <c r="I9" s="265">
        <f>SUM(E9,G9)</f>
        <v>1400</v>
      </c>
    </row>
    <row r="10" spans="1:9" ht="24" customHeight="1">
      <c r="A10" s="310" t="s">
        <v>1655</v>
      </c>
      <c r="B10" s="312"/>
      <c r="C10" s="264" t="s">
        <v>1657</v>
      </c>
      <c r="D10" s="265">
        <v>592</v>
      </c>
      <c r="E10" s="265">
        <v>600</v>
      </c>
      <c r="F10" s="265"/>
      <c r="G10" s="265"/>
      <c r="H10" s="266">
        <f t="shared" ref="H10:H15" si="0">SUM(D10,F10)</f>
        <v>592</v>
      </c>
      <c r="I10" s="265">
        <f t="shared" ref="I10:I15" si="1">SUM(E10,G10)</f>
        <v>600</v>
      </c>
    </row>
    <row r="11" spans="1:9" ht="25.5" customHeight="1">
      <c r="A11" s="310" t="s">
        <v>1654</v>
      </c>
      <c r="B11" s="314" t="s">
        <v>1644</v>
      </c>
      <c r="C11" s="264" t="s">
        <v>1656</v>
      </c>
      <c r="D11" s="265">
        <v>1182</v>
      </c>
      <c r="E11" s="265">
        <v>1200</v>
      </c>
      <c r="F11" s="265">
        <v>2462</v>
      </c>
      <c r="G11" s="265">
        <v>500</v>
      </c>
      <c r="H11" s="266">
        <f t="shared" si="0"/>
        <v>3644</v>
      </c>
      <c r="I11" s="265">
        <f t="shared" si="1"/>
        <v>1700</v>
      </c>
    </row>
    <row r="12" spans="1:9" ht="27" customHeight="1">
      <c r="A12" s="310" t="s">
        <v>1655</v>
      </c>
      <c r="B12" s="313"/>
      <c r="C12" s="264" t="s">
        <v>1657</v>
      </c>
      <c r="D12" s="265">
        <v>720</v>
      </c>
      <c r="E12" s="265">
        <v>2500</v>
      </c>
      <c r="F12" s="265"/>
      <c r="G12" s="265"/>
      <c r="H12" s="266">
        <f t="shared" si="0"/>
        <v>720</v>
      </c>
      <c r="I12" s="265">
        <f t="shared" si="1"/>
        <v>2500</v>
      </c>
    </row>
    <row r="13" spans="1:9" ht="40.5" customHeight="1">
      <c r="A13" s="310" t="s">
        <v>1654</v>
      </c>
      <c r="B13" s="315" t="s">
        <v>1646</v>
      </c>
      <c r="C13" s="264" t="s">
        <v>1656</v>
      </c>
      <c r="D13" s="265">
        <v>825</v>
      </c>
      <c r="E13" s="265">
        <v>650</v>
      </c>
      <c r="F13" s="265">
        <v>349</v>
      </c>
      <c r="G13" s="265">
        <v>100</v>
      </c>
      <c r="H13" s="266">
        <f t="shared" si="0"/>
        <v>1174</v>
      </c>
      <c r="I13" s="265">
        <f t="shared" si="1"/>
        <v>750</v>
      </c>
    </row>
    <row r="14" spans="1:9" s="262" customFormat="1" ht="32.25" customHeight="1">
      <c r="A14" s="310" t="s">
        <v>1655</v>
      </c>
      <c r="B14" s="315"/>
      <c r="C14" s="264" t="s">
        <v>1657</v>
      </c>
      <c r="D14" s="265">
        <v>925</v>
      </c>
      <c r="E14" s="265">
        <v>900</v>
      </c>
      <c r="F14" s="265"/>
      <c r="G14" s="265"/>
      <c r="H14" s="266">
        <f t="shared" si="0"/>
        <v>925</v>
      </c>
      <c r="I14" s="265">
        <f t="shared" si="1"/>
        <v>900</v>
      </c>
    </row>
    <row r="15" spans="1:9" s="262" customFormat="1" ht="30" customHeight="1">
      <c r="A15" s="373" t="s">
        <v>1658</v>
      </c>
      <c r="B15" s="89"/>
      <c r="C15" s="377" t="s">
        <v>1659</v>
      </c>
      <c r="D15" s="266"/>
      <c r="E15" s="266"/>
      <c r="F15" s="266">
        <v>58</v>
      </c>
      <c r="G15" s="266">
        <v>40</v>
      </c>
      <c r="H15" s="266">
        <f t="shared" si="0"/>
        <v>58</v>
      </c>
      <c r="I15" s="266">
        <f t="shared" si="1"/>
        <v>40</v>
      </c>
    </row>
    <row r="16" spans="1:9" s="262" customFormat="1" ht="12.75" customHeight="1">
      <c r="A16" s="89"/>
      <c r="B16" s="89"/>
      <c r="C16" s="377"/>
      <c r="D16" s="377"/>
      <c r="E16" s="377"/>
      <c r="F16" s="377"/>
      <c r="G16" s="377"/>
      <c r="H16" s="377"/>
      <c r="I16" s="377"/>
    </row>
    <row r="17" spans="1:9" s="262" customFormat="1" ht="12.75" customHeight="1">
      <c r="A17" s="278"/>
      <c r="B17" s="278"/>
      <c r="C17" s="278"/>
      <c r="D17" s="377"/>
      <c r="E17" s="377"/>
      <c r="F17" s="377"/>
      <c r="G17" s="377"/>
      <c r="H17" s="377"/>
      <c r="I17" s="377"/>
    </row>
    <row r="18" spans="1:9" s="262" customFormat="1" ht="12.75" customHeight="1">
      <c r="A18" s="278"/>
      <c r="B18" s="278"/>
      <c r="C18" s="278"/>
      <c r="D18" s="377"/>
      <c r="E18" s="377"/>
      <c r="F18" s="377"/>
      <c r="G18" s="377"/>
      <c r="H18" s="377"/>
      <c r="I18" s="377"/>
    </row>
    <row r="19" spans="1:9" s="262" customFormat="1">
      <c r="A19" s="278"/>
      <c r="B19" s="278"/>
      <c r="C19" s="278"/>
      <c r="D19" s="266"/>
      <c r="E19" s="266"/>
      <c r="F19" s="266"/>
      <c r="G19" s="266"/>
      <c r="H19" s="266"/>
      <c r="I19" s="266"/>
    </row>
    <row r="20" spans="1:9" s="262" customFormat="1">
      <c r="A20" s="278"/>
      <c r="B20" s="278"/>
      <c r="C20" s="278"/>
      <c r="D20" s="266"/>
      <c r="E20" s="266"/>
      <c r="F20" s="266"/>
      <c r="G20" s="266"/>
      <c r="H20" s="266"/>
      <c r="I20" s="266"/>
    </row>
    <row r="21" spans="1:9" s="262" customFormat="1" ht="12.75" customHeight="1">
      <c r="A21" s="267"/>
      <c r="B21" s="313"/>
      <c r="C21" s="264"/>
      <c r="D21" s="266"/>
      <c r="E21" s="266"/>
      <c r="F21" s="265"/>
      <c r="G21" s="265"/>
      <c r="H21" s="266"/>
      <c r="I21" s="265"/>
    </row>
    <row r="22" spans="1:9" s="262" customFormat="1" ht="11.1" customHeight="1">
      <c r="A22" s="261" t="s">
        <v>82</v>
      </c>
      <c r="B22" s="98"/>
      <c r="C22" s="260"/>
      <c r="D22" s="265">
        <f>SUM(D9:D21)</f>
        <v>5460</v>
      </c>
      <c r="E22" s="265">
        <f t="shared" ref="E22:I22" si="2">SUM(E9:E21)</f>
        <v>6350</v>
      </c>
      <c r="F22" s="265">
        <f t="shared" si="2"/>
        <v>3772</v>
      </c>
      <c r="G22" s="265">
        <f t="shared" si="2"/>
        <v>1540</v>
      </c>
      <c r="H22" s="265">
        <f t="shared" si="2"/>
        <v>9232</v>
      </c>
      <c r="I22" s="265">
        <f t="shared" si="2"/>
        <v>7890</v>
      </c>
    </row>
    <row r="23" spans="1:9">
      <c r="A23" s="261"/>
      <c r="B23" s="98"/>
      <c r="C23" s="260"/>
      <c r="D23" s="265"/>
      <c r="E23" s="265"/>
      <c r="F23" s="265"/>
      <c r="G23" s="265"/>
      <c r="H23" s="266"/>
      <c r="I23" s="265"/>
    </row>
    <row r="24" spans="1:9" s="263" customFormat="1" ht="33.75" customHeight="1">
      <c r="A24" s="515"/>
      <c r="B24" s="515"/>
      <c r="C24" s="515"/>
      <c r="D24" s="515"/>
      <c r="E24" s="515"/>
      <c r="F24" s="515"/>
      <c r="G24" s="515"/>
      <c r="H24" s="515"/>
      <c r="I24" s="515"/>
    </row>
    <row r="26" spans="1:9" ht="11.1" customHeight="1"/>
    <row r="27" spans="1:9" ht="11.1" customHeight="1"/>
    <row r="28" spans="1:9" ht="11.1" customHeight="1"/>
    <row r="29" spans="1:9" ht="11.1" customHeight="1"/>
    <row r="30" spans="1:9" ht="11.1" customHeight="1"/>
    <row r="31" spans="1:9" ht="11.1" customHeight="1"/>
    <row r="32" spans="1:9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</sheetData>
  <mergeCells count="7">
    <mergeCell ref="A24:I24"/>
    <mergeCell ref="A7:A8"/>
    <mergeCell ref="C7:C8"/>
    <mergeCell ref="D7:E7"/>
    <mergeCell ref="F7:G7"/>
    <mergeCell ref="H7:I7"/>
    <mergeCell ref="B7:B8"/>
  </mergeCells>
  <pageMargins left="0.75" right="0.75" top="1" bottom="1" header="0.5" footer="0.5"/>
  <pageSetup paperSize="9" orientation="landscape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  <pageSetUpPr fitToPage="1"/>
  </sheetPr>
  <dimension ref="A1:G734"/>
  <sheetViews>
    <sheetView zoomScaleSheetLayoutView="100" workbookViewId="0">
      <selection activeCell="B4" sqref="B4"/>
    </sheetView>
  </sheetViews>
  <sheetFormatPr defaultRowHeight="12.75"/>
  <cols>
    <col min="1" max="1" width="7.7109375" customWidth="1"/>
    <col min="2" max="2" width="82.140625" customWidth="1"/>
    <col min="3" max="3" width="11.42578125" customWidth="1"/>
    <col min="4" max="4" width="10.5703125" customWidth="1"/>
    <col min="5" max="5" width="6.7109375" customWidth="1"/>
    <col min="6" max="7" width="9.140625" customWidth="1"/>
  </cols>
  <sheetData>
    <row r="1" spans="1:7">
      <c r="A1" s="216"/>
      <c r="B1" s="217" t="s">
        <v>123</v>
      </c>
      <c r="C1" s="218" t="str">
        <f>'Kadar.ode.'!C1</f>
        <v>Специјална болница за неспецифичне плућне болести "Сокобања" - Сокобања</v>
      </c>
      <c r="D1" s="219"/>
      <c r="E1" s="219"/>
      <c r="F1" s="220"/>
      <c r="G1" s="82"/>
    </row>
    <row r="2" spans="1:7">
      <c r="A2" s="216"/>
      <c r="B2" s="217" t="s">
        <v>124</v>
      </c>
      <c r="C2" s="218">
        <f>'Kadar.ode.'!C2</f>
        <v>7248261</v>
      </c>
      <c r="D2" s="219"/>
      <c r="E2" s="219"/>
      <c r="F2" s="220"/>
      <c r="G2" s="82"/>
    </row>
    <row r="3" spans="1:7">
      <c r="A3" s="216"/>
      <c r="B3" s="217" t="s">
        <v>125</v>
      </c>
      <c r="C3" s="218" t="str">
        <f>'Kadar.ode.'!C3</f>
        <v>01.01.2024.</v>
      </c>
      <c r="D3" s="219"/>
      <c r="E3" s="219"/>
      <c r="F3" s="220"/>
      <c r="G3" s="82"/>
    </row>
    <row r="4" spans="1:7" ht="14.25">
      <c r="A4" s="216"/>
      <c r="B4" s="217" t="s">
        <v>1850</v>
      </c>
      <c r="C4" s="221" t="s">
        <v>1609</v>
      </c>
      <c r="D4" s="222"/>
      <c r="E4" s="222"/>
      <c r="F4" s="223"/>
      <c r="G4" s="82"/>
    </row>
    <row r="5" spans="1:7" ht="14.25">
      <c r="A5" s="216"/>
      <c r="B5" s="217" t="s">
        <v>160</v>
      </c>
      <c r="C5" s="221"/>
      <c r="D5" s="222"/>
      <c r="E5" s="222"/>
      <c r="F5" s="223"/>
      <c r="G5" s="82"/>
    </row>
    <row r="6" spans="1:7" ht="15.75">
      <c r="A6" s="128"/>
      <c r="B6" s="128"/>
      <c r="C6" s="128"/>
      <c r="D6" s="128"/>
      <c r="E6" s="128"/>
      <c r="F6" s="81"/>
      <c r="G6" s="81"/>
    </row>
    <row r="7" spans="1:7" ht="25.5">
      <c r="A7" s="213" t="s">
        <v>185</v>
      </c>
      <c r="B7" s="215" t="s">
        <v>186</v>
      </c>
      <c r="C7" s="214" t="s">
        <v>1635</v>
      </c>
      <c r="D7" s="214" t="s">
        <v>1642</v>
      </c>
      <c r="E7" s="224"/>
      <c r="F7" s="225"/>
      <c r="G7" s="40"/>
    </row>
    <row r="8" spans="1:7" ht="18.75">
      <c r="A8" s="213"/>
      <c r="B8" s="226" t="s">
        <v>187</v>
      </c>
      <c r="C8" s="227">
        <f>SUM(C9:C734)</f>
        <v>0</v>
      </c>
      <c r="D8" s="227">
        <f>SUM(D9:D734)</f>
        <v>0</v>
      </c>
      <c r="E8" s="224"/>
      <c r="F8" s="225"/>
      <c r="G8" s="40"/>
    </row>
    <row r="9" spans="1:7" ht="18.75">
      <c r="A9" s="228">
        <v>0</v>
      </c>
      <c r="B9" s="226" t="s">
        <v>1610</v>
      </c>
      <c r="C9" s="227"/>
      <c r="D9" s="227"/>
    </row>
    <row r="10" spans="1:7">
      <c r="A10" s="229" t="s">
        <v>188</v>
      </c>
      <c r="B10" s="230" t="s">
        <v>189</v>
      </c>
      <c r="C10" s="199"/>
      <c r="D10" s="199"/>
    </row>
    <row r="11" spans="1:7">
      <c r="A11" s="229" t="s">
        <v>190</v>
      </c>
      <c r="B11" s="230" t="s">
        <v>191</v>
      </c>
      <c r="C11" s="199"/>
      <c r="D11" s="199"/>
    </row>
    <row r="12" spans="1:7">
      <c r="A12" s="229" t="s">
        <v>192</v>
      </c>
      <c r="B12" s="230" t="s">
        <v>193</v>
      </c>
      <c r="C12" s="199"/>
      <c r="D12" s="199"/>
    </row>
    <row r="13" spans="1:7">
      <c r="A13" s="229" t="s">
        <v>194</v>
      </c>
      <c r="B13" s="230" t="s">
        <v>195</v>
      </c>
      <c r="C13" s="199"/>
      <c r="D13" s="199"/>
    </row>
    <row r="14" spans="1:7" ht="25.5">
      <c r="A14" s="229" t="s">
        <v>196</v>
      </c>
      <c r="B14" s="230" t="s">
        <v>197</v>
      </c>
      <c r="C14" s="199"/>
      <c r="D14" s="199"/>
    </row>
    <row r="15" spans="1:7">
      <c r="A15" s="229" t="s">
        <v>198</v>
      </c>
      <c r="B15" s="230" t="s">
        <v>199</v>
      </c>
      <c r="C15" s="199"/>
      <c r="D15" s="199"/>
    </row>
    <row r="16" spans="1:7">
      <c r="A16" s="229" t="s">
        <v>200</v>
      </c>
      <c r="B16" s="230" t="s">
        <v>201</v>
      </c>
      <c r="C16" s="199"/>
      <c r="D16" s="199"/>
    </row>
    <row r="17" spans="1:4">
      <c r="A17" s="229" t="s">
        <v>202</v>
      </c>
      <c r="B17" s="231" t="s">
        <v>203</v>
      </c>
      <c r="C17" s="199"/>
      <c r="D17" s="199"/>
    </row>
    <row r="18" spans="1:4">
      <c r="A18" s="229" t="s">
        <v>204</v>
      </c>
      <c r="B18" s="231" t="s">
        <v>205</v>
      </c>
      <c r="C18" s="199"/>
      <c r="D18" s="199"/>
    </row>
    <row r="19" spans="1:4">
      <c r="A19" s="229" t="s">
        <v>206</v>
      </c>
      <c r="B19" s="231" t="s">
        <v>207</v>
      </c>
      <c r="C19" s="199"/>
      <c r="D19" s="199"/>
    </row>
    <row r="20" spans="1:4">
      <c r="A20" s="229" t="s">
        <v>208</v>
      </c>
      <c r="B20" s="231" t="s">
        <v>209</v>
      </c>
      <c r="C20" s="199"/>
      <c r="D20" s="199"/>
    </row>
    <row r="21" spans="1:4">
      <c r="A21" s="229" t="s">
        <v>210</v>
      </c>
      <c r="B21" s="231" t="s">
        <v>211</v>
      </c>
      <c r="C21" s="199"/>
      <c r="D21" s="199"/>
    </row>
    <row r="22" spans="1:4">
      <c r="A22" s="229" t="s">
        <v>212</v>
      </c>
      <c r="B22" s="231" t="s">
        <v>213</v>
      </c>
      <c r="C22" s="199"/>
      <c r="D22" s="199"/>
    </row>
    <row r="23" spans="1:4">
      <c r="A23" s="229" t="s">
        <v>214</v>
      </c>
      <c r="B23" s="231" t="s">
        <v>215</v>
      </c>
      <c r="C23" s="199"/>
      <c r="D23" s="199"/>
    </row>
    <row r="24" spans="1:4">
      <c r="A24" s="229" t="s">
        <v>216</v>
      </c>
      <c r="B24" s="231" t="s">
        <v>217</v>
      </c>
      <c r="C24" s="199"/>
      <c r="D24" s="199"/>
    </row>
    <row r="25" spans="1:4">
      <c r="A25" s="229" t="s">
        <v>218</v>
      </c>
      <c r="B25" s="231" t="s">
        <v>219</v>
      </c>
      <c r="C25" s="199"/>
      <c r="D25" s="199"/>
    </row>
    <row r="26" spans="1:4">
      <c r="A26" s="229" t="s">
        <v>220</v>
      </c>
      <c r="B26" s="231" t="s">
        <v>221</v>
      </c>
      <c r="C26" s="199"/>
      <c r="D26" s="199"/>
    </row>
    <row r="27" spans="1:4" ht="18.75">
      <c r="A27" s="228">
        <v>1</v>
      </c>
      <c r="B27" s="232" t="s">
        <v>222</v>
      </c>
      <c r="C27" s="227"/>
      <c r="D27" s="227"/>
    </row>
    <row r="28" spans="1:4">
      <c r="A28" s="229" t="s">
        <v>223</v>
      </c>
      <c r="B28" s="231" t="s">
        <v>224</v>
      </c>
      <c r="C28" s="199"/>
      <c r="D28" s="199"/>
    </row>
    <row r="29" spans="1:4">
      <c r="A29" s="229" t="s">
        <v>225</v>
      </c>
      <c r="B29" s="231" t="s">
        <v>226</v>
      </c>
      <c r="C29" s="199"/>
      <c r="D29" s="199"/>
    </row>
    <row r="30" spans="1:4">
      <c r="A30" s="229" t="s">
        <v>227</v>
      </c>
      <c r="B30" s="230" t="s">
        <v>228</v>
      </c>
      <c r="C30" s="199"/>
      <c r="D30" s="199"/>
    </row>
    <row r="31" spans="1:4">
      <c r="A31" s="229" t="s">
        <v>229</v>
      </c>
      <c r="B31" s="230" t="s">
        <v>230</v>
      </c>
      <c r="C31" s="199"/>
      <c r="D31" s="199"/>
    </row>
    <row r="32" spans="1:4">
      <c r="A32" s="229" t="s">
        <v>231</v>
      </c>
      <c r="B32" s="230" t="s">
        <v>232</v>
      </c>
      <c r="C32" s="199"/>
      <c r="D32" s="199"/>
    </row>
    <row r="33" spans="1:4">
      <c r="A33" s="229" t="s">
        <v>233</v>
      </c>
      <c r="B33" s="230" t="s">
        <v>234</v>
      </c>
      <c r="C33" s="199"/>
      <c r="D33" s="199"/>
    </row>
    <row r="34" spans="1:4">
      <c r="A34" s="229" t="s">
        <v>235</v>
      </c>
      <c r="B34" s="230" t="s">
        <v>236</v>
      </c>
      <c r="C34" s="199"/>
      <c r="D34" s="199"/>
    </row>
    <row r="35" spans="1:4">
      <c r="A35" s="229" t="s">
        <v>237</v>
      </c>
      <c r="B35" s="230" t="s">
        <v>238</v>
      </c>
      <c r="C35" s="199"/>
      <c r="D35" s="199"/>
    </row>
    <row r="36" spans="1:4">
      <c r="A36" s="229" t="s">
        <v>239</v>
      </c>
      <c r="B36" s="230" t="s">
        <v>240</v>
      </c>
      <c r="C36" s="199"/>
      <c r="D36" s="199"/>
    </row>
    <row r="37" spans="1:4">
      <c r="A37" s="229" t="s">
        <v>241</v>
      </c>
      <c r="B37" s="230" t="s">
        <v>242</v>
      </c>
      <c r="C37" s="199"/>
      <c r="D37" s="199"/>
    </row>
    <row r="38" spans="1:4" ht="25.5">
      <c r="A38" s="229" t="s">
        <v>243</v>
      </c>
      <c r="B38" s="233" t="s">
        <v>244</v>
      </c>
      <c r="C38" s="199"/>
      <c r="D38" s="199"/>
    </row>
    <row r="39" spans="1:4" ht="25.5">
      <c r="A39" s="229" t="s">
        <v>245</v>
      </c>
      <c r="B39" s="233" t="s">
        <v>246</v>
      </c>
      <c r="C39" s="199"/>
      <c r="D39" s="199"/>
    </row>
    <row r="40" spans="1:4" ht="25.5">
      <c r="A40" s="229" t="s">
        <v>247</v>
      </c>
      <c r="B40" s="233" t="s">
        <v>248</v>
      </c>
      <c r="C40" s="199"/>
      <c r="D40" s="199"/>
    </row>
    <row r="41" spans="1:4" ht="25.5">
      <c r="A41" s="229" t="s">
        <v>249</v>
      </c>
      <c r="B41" s="233" t="s">
        <v>250</v>
      </c>
      <c r="C41" s="199"/>
      <c r="D41" s="199"/>
    </row>
    <row r="42" spans="1:4">
      <c r="A42" s="229" t="s">
        <v>251</v>
      </c>
      <c r="B42" s="230" t="s">
        <v>252</v>
      </c>
      <c r="C42" s="199"/>
      <c r="D42" s="199"/>
    </row>
    <row r="43" spans="1:4">
      <c r="A43" s="229" t="s">
        <v>253</v>
      </c>
      <c r="B43" s="231" t="s">
        <v>254</v>
      </c>
      <c r="C43" s="199"/>
      <c r="D43" s="199"/>
    </row>
    <row r="44" spans="1:4">
      <c r="A44" s="229" t="s">
        <v>255</v>
      </c>
      <c r="B44" s="231" t="s">
        <v>256</v>
      </c>
      <c r="C44" s="199"/>
      <c r="D44" s="199"/>
    </row>
    <row r="45" spans="1:4">
      <c r="A45" s="229" t="s">
        <v>257</v>
      </c>
      <c r="B45" s="231" t="s">
        <v>258</v>
      </c>
      <c r="C45" s="199"/>
      <c r="D45" s="199"/>
    </row>
    <row r="46" spans="1:4">
      <c r="A46" s="229" t="s">
        <v>259</v>
      </c>
      <c r="B46" s="230" t="s">
        <v>260</v>
      </c>
      <c r="C46" s="199"/>
      <c r="D46" s="199"/>
    </row>
    <row r="47" spans="1:4">
      <c r="A47" s="229" t="s">
        <v>261</v>
      </c>
      <c r="B47" s="230" t="s">
        <v>262</v>
      </c>
      <c r="C47" s="199"/>
      <c r="D47" s="199"/>
    </row>
    <row r="48" spans="1:4">
      <c r="A48" s="229" t="s">
        <v>263</v>
      </c>
      <c r="B48" s="233" t="s">
        <v>264</v>
      </c>
      <c r="C48" s="199"/>
      <c r="D48" s="199"/>
    </row>
    <row r="49" spans="1:4">
      <c r="A49" s="229" t="s">
        <v>265</v>
      </c>
      <c r="B49" s="233" t="s">
        <v>266</v>
      </c>
      <c r="C49" s="199"/>
      <c r="D49" s="199"/>
    </row>
    <row r="50" spans="1:4">
      <c r="A50" s="229" t="s">
        <v>267</v>
      </c>
      <c r="B50" s="230" t="s">
        <v>268</v>
      </c>
      <c r="C50" s="199"/>
      <c r="D50" s="199"/>
    </row>
    <row r="51" spans="1:4">
      <c r="A51" s="229" t="s">
        <v>269</v>
      </c>
      <c r="B51" s="230" t="s">
        <v>270</v>
      </c>
      <c r="C51" s="199"/>
      <c r="D51" s="199"/>
    </row>
    <row r="52" spans="1:4">
      <c r="A52" s="229" t="s">
        <v>271</v>
      </c>
      <c r="B52" s="230" t="s">
        <v>272</v>
      </c>
      <c r="C52" s="199"/>
      <c r="D52" s="199"/>
    </row>
    <row r="53" spans="1:4">
      <c r="A53" s="229" t="s">
        <v>273</v>
      </c>
      <c r="B53" s="230" t="s">
        <v>274</v>
      </c>
      <c r="C53" s="199"/>
      <c r="D53" s="199"/>
    </row>
    <row r="54" spans="1:4">
      <c r="A54" s="229" t="s">
        <v>275</v>
      </c>
      <c r="B54" s="230" t="s">
        <v>276</v>
      </c>
      <c r="C54" s="199"/>
      <c r="D54" s="199"/>
    </row>
    <row r="55" spans="1:4">
      <c r="A55" s="229" t="s">
        <v>277</v>
      </c>
      <c r="B55" s="230" t="s">
        <v>278</v>
      </c>
      <c r="C55" s="199"/>
      <c r="D55" s="199"/>
    </row>
    <row r="56" spans="1:4">
      <c r="A56" s="229" t="s">
        <v>279</v>
      </c>
      <c r="B56" s="230" t="s">
        <v>280</v>
      </c>
      <c r="C56" s="199"/>
      <c r="D56" s="199"/>
    </row>
    <row r="57" spans="1:4">
      <c r="A57" s="229" t="s">
        <v>281</v>
      </c>
      <c r="B57" s="233" t="s">
        <v>282</v>
      </c>
      <c r="C57" s="199"/>
      <c r="D57" s="199"/>
    </row>
    <row r="58" spans="1:4" ht="25.5">
      <c r="A58" s="229" t="s">
        <v>283</v>
      </c>
      <c r="B58" s="233" t="s">
        <v>284</v>
      </c>
      <c r="C58" s="199"/>
      <c r="D58" s="199"/>
    </row>
    <row r="59" spans="1:4" ht="25.5">
      <c r="A59" s="229" t="s">
        <v>285</v>
      </c>
      <c r="B59" s="233" t="s">
        <v>286</v>
      </c>
      <c r="C59" s="199"/>
      <c r="D59" s="199"/>
    </row>
    <row r="60" spans="1:4">
      <c r="A60" s="229" t="s">
        <v>287</v>
      </c>
      <c r="B60" s="230" t="s">
        <v>288</v>
      </c>
      <c r="C60" s="199"/>
      <c r="D60" s="199"/>
    </row>
    <row r="61" spans="1:4">
      <c r="A61" s="229" t="s">
        <v>289</v>
      </c>
      <c r="B61" s="230" t="s">
        <v>290</v>
      </c>
      <c r="C61" s="199"/>
      <c r="D61" s="199"/>
    </row>
    <row r="62" spans="1:4">
      <c r="A62" s="229" t="s">
        <v>291</v>
      </c>
      <c r="B62" s="230" t="s">
        <v>292</v>
      </c>
      <c r="C62" s="199"/>
      <c r="D62" s="199"/>
    </row>
    <row r="63" spans="1:4">
      <c r="A63" s="229" t="s">
        <v>293</v>
      </c>
      <c r="B63" s="230" t="s">
        <v>294</v>
      </c>
      <c r="C63" s="199"/>
      <c r="D63" s="199"/>
    </row>
    <row r="64" spans="1:4">
      <c r="A64" s="234" t="s">
        <v>295</v>
      </c>
      <c r="B64" s="230" t="s">
        <v>296</v>
      </c>
      <c r="C64" s="199"/>
      <c r="D64" s="199"/>
    </row>
    <row r="65" spans="1:4">
      <c r="A65" s="229" t="s">
        <v>297</v>
      </c>
      <c r="B65" s="230" t="s">
        <v>298</v>
      </c>
      <c r="C65" s="199"/>
      <c r="D65" s="199"/>
    </row>
    <row r="66" spans="1:4">
      <c r="A66" s="229" t="s">
        <v>299</v>
      </c>
      <c r="B66" s="230" t="s">
        <v>300</v>
      </c>
      <c r="C66" s="199"/>
      <c r="D66" s="199"/>
    </row>
    <row r="67" spans="1:4">
      <c r="A67" s="229" t="s">
        <v>301</v>
      </c>
      <c r="B67" s="230" t="s">
        <v>302</v>
      </c>
      <c r="C67" s="199"/>
      <c r="D67" s="199"/>
    </row>
    <row r="68" spans="1:4">
      <c r="A68" s="229" t="s">
        <v>303</v>
      </c>
      <c r="B68" s="230" t="s">
        <v>304</v>
      </c>
      <c r="C68" s="199"/>
      <c r="D68" s="199"/>
    </row>
    <row r="69" spans="1:4">
      <c r="A69" s="229" t="s">
        <v>305</v>
      </c>
      <c r="B69" s="230" t="s">
        <v>304</v>
      </c>
      <c r="C69" s="199"/>
      <c r="D69" s="199"/>
    </row>
    <row r="70" spans="1:4">
      <c r="A70" s="229" t="s">
        <v>306</v>
      </c>
      <c r="B70" s="230" t="s">
        <v>307</v>
      </c>
      <c r="C70" s="199"/>
      <c r="D70" s="199"/>
    </row>
    <row r="71" spans="1:4">
      <c r="A71" s="229" t="s">
        <v>308</v>
      </c>
      <c r="B71" s="230" t="s">
        <v>309</v>
      </c>
      <c r="C71" s="199"/>
      <c r="D71" s="199"/>
    </row>
    <row r="72" spans="1:4">
      <c r="A72" s="229" t="s">
        <v>310</v>
      </c>
      <c r="B72" s="230" t="s">
        <v>311</v>
      </c>
      <c r="C72" s="199"/>
      <c r="D72" s="199"/>
    </row>
    <row r="73" spans="1:4">
      <c r="A73" s="229" t="s">
        <v>312</v>
      </c>
      <c r="B73" s="230" t="s">
        <v>313</v>
      </c>
      <c r="C73" s="199"/>
      <c r="D73" s="199"/>
    </row>
    <row r="74" spans="1:4">
      <c r="A74" s="229" t="s">
        <v>314</v>
      </c>
      <c r="B74" s="230" t="s">
        <v>315</v>
      </c>
      <c r="C74" s="199"/>
      <c r="D74" s="199"/>
    </row>
    <row r="75" spans="1:4">
      <c r="A75" s="229" t="s">
        <v>316</v>
      </c>
      <c r="B75" s="230" t="s">
        <v>317</v>
      </c>
      <c r="C75" s="199"/>
      <c r="D75" s="199"/>
    </row>
    <row r="76" spans="1:4">
      <c r="A76" s="229" t="s">
        <v>318</v>
      </c>
      <c r="B76" s="230" t="s">
        <v>319</v>
      </c>
      <c r="C76" s="199"/>
      <c r="D76" s="199"/>
    </row>
    <row r="77" spans="1:4">
      <c r="A77" s="229" t="s">
        <v>320</v>
      </c>
      <c r="B77" s="230" t="s">
        <v>321</v>
      </c>
      <c r="C77" s="199"/>
      <c r="D77" s="199"/>
    </row>
    <row r="78" spans="1:4">
      <c r="A78" s="229" t="s">
        <v>322</v>
      </c>
      <c r="B78" s="230" t="s">
        <v>323</v>
      </c>
      <c r="C78" s="199"/>
      <c r="D78" s="199"/>
    </row>
    <row r="79" spans="1:4">
      <c r="A79" s="229" t="s">
        <v>324</v>
      </c>
      <c r="B79" s="230" t="s">
        <v>325</v>
      </c>
      <c r="C79" s="199"/>
      <c r="D79" s="199"/>
    </row>
    <row r="80" spans="1:4">
      <c r="A80" s="229" t="s">
        <v>326</v>
      </c>
      <c r="B80" s="230" t="s">
        <v>327</v>
      </c>
      <c r="C80" s="199"/>
      <c r="D80" s="199"/>
    </row>
    <row r="81" spans="1:4">
      <c r="A81" s="229" t="s">
        <v>328</v>
      </c>
      <c r="B81" s="230" t="s">
        <v>329</v>
      </c>
      <c r="C81" s="199"/>
      <c r="D81" s="199"/>
    </row>
    <row r="82" spans="1:4">
      <c r="A82" s="229" t="s">
        <v>330</v>
      </c>
      <c r="B82" s="230" t="s">
        <v>331</v>
      </c>
      <c r="C82" s="199"/>
      <c r="D82" s="199"/>
    </row>
    <row r="83" spans="1:4">
      <c r="A83" s="229" t="s">
        <v>332</v>
      </c>
      <c r="B83" s="230" t="s">
        <v>333</v>
      </c>
      <c r="C83" s="199"/>
      <c r="D83" s="199"/>
    </row>
    <row r="84" spans="1:4">
      <c r="A84" s="229" t="s">
        <v>334</v>
      </c>
      <c r="B84" s="230" t="s">
        <v>335</v>
      </c>
      <c r="C84" s="199"/>
      <c r="D84" s="199"/>
    </row>
    <row r="85" spans="1:4">
      <c r="A85" s="229" t="s">
        <v>336</v>
      </c>
      <c r="B85" s="230" t="s">
        <v>337</v>
      </c>
      <c r="C85" s="199"/>
      <c r="D85" s="199"/>
    </row>
    <row r="86" spans="1:4" ht="25.5">
      <c r="A86" s="229" t="s">
        <v>338</v>
      </c>
      <c r="B86" s="230" t="s">
        <v>339</v>
      </c>
      <c r="C86" s="199"/>
      <c r="D86" s="199"/>
    </row>
    <row r="87" spans="1:4" ht="25.5">
      <c r="A87" s="229" t="s">
        <v>340</v>
      </c>
      <c r="B87" s="230" t="s">
        <v>341</v>
      </c>
      <c r="C87" s="199"/>
      <c r="D87" s="199"/>
    </row>
    <row r="88" spans="1:4" ht="25.5">
      <c r="A88" s="229" t="s">
        <v>342</v>
      </c>
      <c r="B88" s="230" t="s">
        <v>343</v>
      </c>
      <c r="C88" s="199"/>
      <c r="D88" s="199"/>
    </row>
    <row r="89" spans="1:4" ht="18.75">
      <c r="A89" s="228">
        <v>2</v>
      </c>
      <c r="B89" s="235" t="s">
        <v>344</v>
      </c>
      <c r="C89" s="227"/>
      <c r="D89" s="227"/>
    </row>
    <row r="90" spans="1:4">
      <c r="A90" s="229" t="s">
        <v>345</v>
      </c>
      <c r="B90" s="230" t="s">
        <v>346</v>
      </c>
      <c r="C90" s="199"/>
      <c r="D90" s="199"/>
    </row>
    <row r="91" spans="1:4">
      <c r="A91" s="229" t="s">
        <v>347</v>
      </c>
      <c r="B91" s="230" t="s">
        <v>348</v>
      </c>
      <c r="C91" s="199"/>
      <c r="D91" s="199"/>
    </row>
    <row r="92" spans="1:4">
      <c r="A92" s="229" t="s">
        <v>349</v>
      </c>
      <c r="B92" s="230" t="s">
        <v>350</v>
      </c>
      <c r="C92" s="199"/>
      <c r="D92" s="199"/>
    </row>
    <row r="93" spans="1:4">
      <c r="A93" s="229" t="s">
        <v>351</v>
      </c>
      <c r="B93" s="233" t="s">
        <v>352</v>
      </c>
      <c r="C93" s="199"/>
      <c r="D93" s="199"/>
    </row>
    <row r="94" spans="1:4">
      <c r="A94" s="229" t="s">
        <v>353</v>
      </c>
      <c r="B94" s="233" t="s">
        <v>354</v>
      </c>
      <c r="C94" s="199"/>
      <c r="D94" s="199"/>
    </row>
    <row r="95" spans="1:4">
      <c r="A95" s="229" t="s">
        <v>355</v>
      </c>
      <c r="B95" s="233" t="s">
        <v>356</v>
      </c>
      <c r="C95" s="199"/>
      <c r="D95" s="199"/>
    </row>
    <row r="96" spans="1:4">
      <c r="A96" s="229" t="s">
        <v>357</v>
      </c>
      <c r="B96" s="233" t="s">
        <v>358</v>
      </c>
      <c r="C96" s="199"/>
      <c r="D96" s="199"/>
    </row>
    <row r="97" spans="1:4">
      <c r="A97" s="229" t="s">
        <v>359</v>
      </c>
      <c r="B97" s="233" t="s">
        <v>360</v>
      </c>
      <c r="C97" s="199"/>
      <c r="D97" s="199"/>
    </row>
    <row r="98" spans="1:4">
      <c r="A98" s="229" t="s">
        <v>361</v>
      </c>
      <c r="B98" s="233" t="s">
        <v>362</v>
      </c>
      <c r="C98" s="199"/>
      <c r="D98" s="199"/>
    </row>
    <row r="99" spans="1:4">
      <c r="A99" s="229" t="s">
        <v>363</v>
      </c>
      <c r="B99" s="233" t="s">
        <v>364</v>
      </c>
      <c r="C99" s="199"/>
      <c r="D99" s="199"/>
    </row>
    <row r="100" spans="1:4">
      <c r="A100" s="229" t="s">
        <v>365</v>
      </c>
      <c r="B100" s="233" t="s">
        <v>366</v>
      </c>
      <c r="C100" s="199"/>
      <c r="D100" s="199"/>
    </row>
    <row r="101" spans="1:4">
      <c r="A101" s="229" t="s">
        <v>367</v>
      </c>
      <c r="B101" s="233" t="s">
        <v>368</v>
      </c>
      <c r="C101" s="199"/>
      <c r="D101" s="199"/>
    </row>
    <row r="102" spans="1:4">
      <c r="A102" s="229" t="s">
        <v>369</v>
      </c>
      <c r="B102" s="233" t="s">
        <v>370</v>
      </c>
      <c r="C102" s="199"/>
      <c r="D102" s="199"/>
    </row>
    <row r="103" spans="1:4">
      <c r="A103" s="229" t="s">
        <v>371</v>
      </c>
      <c r="B103" s="233" t="s">
        <v>372</v>
      </c>
      <c r="C103" s="199"/>
      <c r="D103" s="199"/>
    </row>
    <row r="104" spans="1:4">
      <c r="A104" s="229" t="s">
        <v>373</v>
      </c>
      <c r="B104" s="233" t="s">
        <v>374</v>
      </c>
      <c r="C104" s="199"/>
      <c r="D104" s="199"/>
    </row>
    <row r="105" spans="1:4">
      <c r="A105" s="229" t="s">
        <v>375</v>
      </c>
      <c r="B105" s="233" t="s">
        <v>376</v>
      </c>
      <c r="C105" s="199"/>
      <c r="D105" s="199"/>
    </row>
    <row r="106" spans="1:4">
      <c r="A106" s="229" t="s">
        <v>377</v>
      </c>
      <c r="B106" s="233" t="s">
        <v>378</v>
      </c>
      <c r="C106" s="199"/>
      <c r="D106" s="199"/>
    </row>
    <row r="107" spans="1:4">
      <c r="A107" s="229" t="s">
        <v>379</v>
      </c>
      <c r="B107" s="233" t="s">
        <v>380</v>
      </c>
      <c r="C107" s="199"/>
      <c r="D107" s="199"/>
    </row>
    <row r="108" spans="1:4">
      <c r="A108" s="229" t="s">
        <v>381</v>
      </c>
      <c r="B108" s="233" t="s">
        <v>382</v>
      </c>
      <c r="C108" s="199"/>
      <c r="D108" s="199"/>
    </row>
    <row r="109" spans="1:4" ht="18.75">
      <c r="A109" s="228">
        <v>3</v>
      </c>
      <c r="B109" s="235" t="s">
        <v>383</v>
      </c>
      <c r="C109" s="227"/>
      <c r="D109" s="227"/>
    </row>
    <row r="110" spans="1:4">
      <c r="A110" s="229" t="s">
        <v>384</v>
      </c>
      <c r="B110" s="233" t="s">
        <v>385</v>
      </c>
      <c r="C110" s="199"/>
      <c r="D110" s="199"/>
    </row>
    <row r="111" spans="1:4">
      <c r="A111" s="229" t="s">
        <v>386</v>
      </c>
      <c r="B111" s="233" t="s">
        <v>387</v>
      </c>
      <c r="C111" s="199"/>
      <c r="D111" s="199"/>
    </row>
    <row r="112" spans="1:4">
      <c r="A112" s="229" t="s">
        <v>388</v>
      </c>
      <c r="B112" s="233" t="s">
        <v>389</v>
      </c>
      <c r="C112" s="199"/>
      <c r="D112" s="199"/>
    </row>
    <row r="113" spans="1:4">
      <c r="A113" s="229" t="s">
        <v>390</v>
      </c>
      <c r="B113" s="233" t="s">
        <v>391</v>
      </c>
      <c r="C113" s="199"/>
      <c r="D113" s="199"/>
    </row>
    <row r="114" spans="1:4">
      <c r="A114" s="229" t="s">
        <v>392</v>
      </c>
      <c r="B114" s="233" t="s">
        <v>393</v>
      </c>
      <c r="C114" s="199"/>
      <c r="D114" s="199"/>
    </row>
    <row r="115" spans="1:4">
      <c r="A115" s="229" t="s">
        <v>394</v>
      </c>
      <c r="B115" s="233" t="s">
        <v>395</v>
      </c>
      <c r="C115" s="199"/>
      <c r="D115" s="199"/>
    </row>
    <row r="116" spans="1:4">
      <c r="A116" s="229" t="s">
        <v>396</v>
      </c>
      <c r="B116" s="233" t="s">
        <v>397</v>
      </c>
      <c r="C116" s="199"/>
      <c r="D116" s="199"/>
    </row>
    <row r="117" spans="1:4">
      <c r="A117" s="229" t="s">
        <v>398</v>
      </c>
      <c r="B117" s="233" t="s">
        <v>399</v>
      </c>
      <c r="C117" s="199"/>
      <c r="D117" s="199"/>
    </row>
    <row r="118" spans="1:4" ht="25.5">
      <c r="A118" s="229" t="s">
        <v>400</v>
      </c>
      <c r="B118" s="233" t="s">
        <v>401</v>
      </c>
      <c r="C118" s="199"/>
      <c r="D118" s="199"/>
    </row>
    <row r="119" spans="1:4">
      <c r="A119" s="234" t="s">
        <v>402</v>
      </c>
      <c r="B119" s="236" t="s">
        <v>403</v>
      </c>
      <c r="C119" s="199"/>
      <c r="D119" s="199"/>
    </row>
    <row r="120" spans="1:4">
      <c r="A120" s="229" t="s">
        <v>404</v>
      </c>
      <c r="B120" s="233" t="s">
        <v>405</v>
      </c>
      <c r="C120" s="199"/>
      <c r="D120" s="199"/>
    </row>
    <row r="121" spans="1:4">
      <c r="A121" s="229" t="s">
        <v>406</v>
      </c>
      <c r="B121" s="233" t="s">
        <v>407</v>
      </c>
      <c r="C121" s="199"/>
      <c r="D121" s="199"/>
    </row>
    <row r="122" spans="1:4">
      <c r="A122" s="229" t="s">
        <v>408</v>
      </c>
      <c r="B122" s="233" t="s">
        <v>409</v>
      </c>
      <c r="C122" s="199"/>
      <c r="D122" s="199"/>
    </row>
    <row r="123" spans="1:4">
      <c r="A123" s="229" t="s">
        <v>410</v>
      </c>
      <c r="B123" s="233" t="s">
        <v>411</v>
      </c>
      <c r="C123" s="199"/>
      <c r="D123" s="199"/>
    </row>
    <row r="124" spans="1:4">
      <c r="A124" s="229" t="s">
        <v>412</v>
      </c>
      <c r="B124" s="233" t="s">
        <v>413</v>
      </c>
      <c r="C124" s="199"/>
      <c r="D124" s="199"/>
    </row>
    <row r="125" spans="1:4">
      <c r="A125" s="229" t="s">
        <v>414</v>
      </c>
      <c r="B125" s="233" t="s">
        <v>415</v>
      </c>
      <c r="C125" s="199"/>
      <c r="D125" s="199"/>
    </row>
    <row r="126" spans="1:4">
      <c r="A126" s="229" t="s">
        <v>416</v>
      </c>
      <c r="B126" s="237" t="s">
        <v>417</v>
      </c>
      <c r="C126" s="199"/>
      <c r="D126" s="199"/>
    </row>
    <row r="127" spans="1:4">
      <c r="A127" s="229" t="s">
        <v>418</v>
      </c>
      <c r="B127" s="233" t="s">
        <v>419</v>
      </c>
      <c r="C127" s="199"/>
      <c r="D127" s="199"/>
    </row>
    <row r="128" spans="1:4">
      <c r="A128" s="229" t="s">
        <v>420</v>
      </c>
      <c r="B128" s="233" t="s">
        <v>421</v>
      </c>
      <c r="C128" s="199"/>
      <c r="D128" s="199"/>
    </row>
    <row r="129" spans="1:4">
      <c r="A129" s="229" t="s">
        <v>422</v>
      </c>
      <c r="B129" s="233" t="s">
        <v>423</v>
      </c>
      <c r="C129" s="199"/>
      <c r="D129" s="199"/>
    </row>
    <row r="130" spans="1:4">
      <c r="A130" s="229" t="s">
        <v>424</v>
      </c>
      <c r="B130" s="233" t="s">
        <v>425</v>
      </c>
      <c r="C130" s="199"/>
      <c r="D130" s="199"/>
    </row>
    <row r="131" spans="1:4">
      <c r="A131" s="229" t="s">
        <v>426</v>
      </c>
      <c r="B131" s="233" t="s">
        <v>427</v>
      </c>
      <c r="C131" s="199"/>
      <c r="D131" s="199"/>
    </row>
    <row r="132" spans="1:4">
      <c r="A132" s="229" t="s">
        <v>428</v>
      </c>
      <c r="B132" s="233" t="s">
        <v>429</v>
      </c>
      <c r="C132" s="199"/>
      <c r="D132" s="199"/>
    </row>
    <row r="133" spans="1:4">
      <c r="A133" s="229" t="s">
        <v>430</v>
      </c>
      <c r="B133" s="233" t="s">
        <v>431</v>
      </c>
      <c r="C133" s="199"/>
      <c r="D133" s="199"/>
    </row>
    <row r="134" spans="1:4">
      <c r="A134" s="229" t="s">
        <v>432</v>
      </c>
      <c r="B134" s="233" t="s">
        <v>433</v>
      </c>
      <c r="C134" s="199"/>
      <c r="D134" s="199"/>
    </row>
    <row r="135" spans="1:4">
      <c r="A135" s="229" t="s">
        <v>434</v>
      </c>
      <c r="B135" s="233" t="s">
        <v>435</v>
      </c>
      <c r="C135" s="199"/>
      <c r="D135" s="199"/>
    </row>
    <row r="136" spans="1:4">
      <c r="A136" s="229" t="s">
        <v>436</v>
      </c>
      <c r="B136" s="237" t="s">
        <v>437</v>
      </c>
      <c r="C136" s="199"/>
      <c r="D136" s="199"/>
    </row>
    <row r="137" spans="1:4">
      <c r="A137" s="229" t="s">
        <v>438</v>
      </c>
      <c r="B137" s="237" t="s">
        <v>439</v>
      </c>
      <c r="C137" s="199"/>
      <c r="D137" s="199"/>
    </row>
    <row r="138" spans="1:4" ht="18.75">
      <c r="A138" s="228">
        <v>4</v>
      </c>
      <c r="B138" s="235" t="s">
        <v>440</v>
      </c>
      <c r="C138" s="227"/>
      <c r="D138" s="227"/>
    </row>
    <row r="139" spans="1:4">
      <c r="A139" s="229" t="s">
        <v>441</v>
      </c>
      <c r="B139" s="233" t="s">
        <v>442</v>
      </c>
      <c r="C139" s="199"/>
      <c r="D139" s="199"/>
    </row>
    <row r="140" spans="1:4">
      <c r="A140" s="229" t="s">
        <v>443</v>
      </c>
      <c r="B140" s="233" t="s">
        <v>444</v>
      </c>
      <c r="C140" s="199"/>
      <c r="D140" s="199"/>
    </row>
    <row r="141" spans="1:4">
      <c r="A141" s="229" t="s">
        <v>445</v>
      </c>
      <c r="B141" s="233" t="s">
        <v>446</v>
      </c>
      <c r="C141" s="199"/>
      <c r="D141" s="199"/>
    </row>
    <row r="142" spans="1:4">
      <c r="A142" s="229" t="s">
        <v>447</v>
      </c>
      <c r="B142" s="233" t="s">
        <v>448</v>
      </c>
      <c r="C142" s="199"/>
      <c r="D142" s="199"/>
    </row>
    <row r="143" spans="1:4">
      <c r="A143" s="229" t="s">
        <v>449</v>
      </c>
      <c r="B143" s="233" t="s">
        <v>450</v>
      </c>
      <c r="C143" s="199"/>
      <c r="D143" s="199"/>
    </row>
    <row r="144" spans="1:4">
      <c r="A144" s="229" t="s">
        <v>451</v>
      </c>
      <c r="B144" s="233" t="s">
        <v>452</v>
      </c>
      <c r="C144" s="199"/>
      <c r="D144" s="199"/>
    </row>
    <row r="145" spans="1:4">
      <c r="A145" s="229" t="s">
        <v>453</v>
      </c>
      <c r="B145" s="233" t="s">
        <v>454</v>
      </c>
      <c r="C145" s="199"/>
      <c r="D145" s="199"/>
    </row>
    <row r="146" spans="1:4">
      <c r="A146" s="229" t="s">
        <v>455</v>
      </c>
      <c r="B146" s="233" t="s">
        <v>456</v>
      </c>
      <c r="C146" s="199"/>
      <c r="D146" s="199"/>
    </row>
    <row r="147" spans="1:4">
      <c r="A147" s="229" t="s">
        <v>457</v>
      </c>
      <c r="B147" s="233" t="s">
        <v>458</v>
      </c>
      <c r="C147" s="199"/>
      <c r="D147" s="199"/>
    </row>
    <row r="148" spans="1:4">
      <c r="A148" s="229" t="s">
        <v>459</v>
      </c>
      <c r="B148" s="233" t="s">
        <v>460</v>
      </c>
      <c r="C148" s="199"/>
      <c r="D148" s="199"/>
    </row>
    <row r="149" spans="1:4">
      <c r="A149" s="229" t="s">
        <v>461</v>
      </c>
      <c r="B149" s="233" t="s">
        <v>462</v>
      </c>
      <c r="C149" s="199"/>
      <c r="D149" s="199"/>
    </row>
    <row r="150" spans="1:4">
      <c r="A150" s="229" t="s">
        <v>463</v>
      </c>
      <c r="B150" s="233" t="s">
        <v>464</v>
      </c>
      <c r="C150" s="199"/>
      <c r="D150" s="199"/>
    </row>
    <row r="151" spans="1:4">
      <c r="A151" s="229" t="s">
        <v>465</v>
      </c>
      <c r="B151" s="233" t="s">
        <v>466</v>
      </c>
      <c r="C151" s="199"/>
      <c r="D151" s="199"/>
    </row>
    <row r="152" spans="1:4">
      <c r="A152" s="229" t="s">
        <v>467</v>
      </c>
      <c r="B152" s="233" t="s">
        <v>468</v>
      </c>
      <c r="C152" s="199"/>
      <c r="D152" s="199"/>
    </row>
    <row r="153" spans="1:4">
      <c r="A153" s="229" t="s">
        <v>469</v>
      </c>
      <c r="B153" s="233" t="s">
        <v>470</v>
      </c>
      <c r="C153" s="199"/>
      <c r="D153" s="199"/>
    </row>
    <row r="154" spans="1:4">
      <c r="A154" s="229" t="s">
        <v>471</v>
      </c>
      <c r="B154" s="233" t="s">
        <v>472</v>
      </c>
      <c r="C154" s="199"/>
      <c r="D154" s="199"/>
    </row>
    <row r="155" spans="1:4">
      <c r="A155" s="229" t="s">
        <v>473</v>
      </c>
      <c r="B155" s="233" t="s">
        <v>474</v>
      </c>
      <c r="C155" s="199"/>
      <c r="D155" s="199"/>
    </row>
    <row r="156" spans="1:4">
      <c r="A156" s="229" t="s">
        <v>475</v>
      </c>
      <c r="B156" s="233" t="s">
        <v>476</v>
      </c>
      <c r="C156" s="199"/>
      <c r="D156" s="199"/>
    </row>
    <row r="157" spans="1:4">
      <c r="A157" s="229" t="s">
        <v>477</v>
      </c>
      <c r="B157" s="233" t="s">
        <v>478</v>
      </c>
      <c r="C157" s="199"/>
      <c r="D157" s="199"/>
    </row>
    <row r="158" spans="1:4">
      <c r="A158" s="229" t="s">
        <v>479</v>
      </c>
      <c r="B158" s="233" t="s">
        <v>480</v>
      </c>
      <c r="C158" s="199"/>
      <c r="D158" s="199"/>
    </row>
    <row r="159" spans="1:4">
      <c r="A159" s="229" t="s">
        <v>481</v>
      </c>
      <c r="B159" s="233" t="s">
        <v>482</v>
      </c>
      <c r="C159" s="199"/>
      <c r="D159" s="199"/>
    </row>
    <row r="160" spans="1:4">
      <c r="A160" s="229" t="s">
        <v>483</v>
      </c>
      <c r="B160" s="233" t="s">
        <v>484</v>
      </c>
      <c r="C160" s="199"/>
      <c r="D160" s="199"/>
    </row>
    <row r="161" spans="1:4">
      <c r="A161" s="229" t="s">
        <v>485</v>
      </c>
      <c r="B161" s="233" t="s">
        <v>486</v>
      </c>
      <c r="C161" s="199"/>
      <c r="D161" s="199"/>
    </row>
    <row r="162" spans="1:4">
      <c r="A162" s="229" t="s">
        <v>487</v>
      </c>
      <c r="B162" s="233" t="s">
        <v>488</v>
      </c>
      <c r="C162" s="199"/>
      <c r="D162" s="199"/>
    </row>
    <row r="163" spans="1:4">
      <c r="A163" s="229" t="s">
        <v>489</v>
      </c>
      <c r="B163" s="233" t="s">
        <v>490</v>
      </c>
      <c r="C163" s="199"/>
      <c r="D163" s="199"/>
    </row>
    <row r="164" spans="1:4">
      <c r="A164" s="229" t="s">
        <v>491</v>
      </c>
      <c r="B164" s="233" t="s">
        <v>492</v>
      </c>
      <c r="C164" s="199"/>
      <c r="D164" s="199"/>
    </row>
    <row r="165" spans="1:4">
      <c r="A165" s="229" t="s">
        <v>493</v>
      </c>
      <c r="B165" s="233" t="s">
        <v>494</v>
      </c>
      <c r="C165" s="199"/>
      <c r="D165" s="199"/>
    </row>
    <row r="166" spans="1:4">
      <c r="A166" s="229" t="s">
        <v>495</v>
      </c>
      <c r="B166" s="233" t="s">
        <v>496</v>
      </c>
      <c r="C166" s="199"/>
      <c r="D166" s="199"/>
    </row>
    <row r="167" spans="1:4">
      <c r="A167" s="229" t="s">
        <v>497</v>
      </c>
      <c r="B167" s="233" t="s">
        <v>498</v>
      </c>
      <c r="C167" s="199"/>
      <c r="D167" s="199"/>
    </row>
    <row r="168" spans="1:4">
      <c r="A168" s="229" t="s">
        <v>499</v>
      </c>
      <c r="B168" s="233" t="s">
        <v>500</v>
      </c>
      <c r="C168" s="199"/>
      <c r="D168" s="199"/>
    </row>
    <row r="169" spans="1:4">
      <c r="A169" s="229" t="s">
        <v>501</v>
      </c>
      <c r="B169" s="233" t="s">
        <v>502</v>
      </c>
      <c r="C169" s="199"/>
      <c r="D169" s="199"/>
    </row>
    <row r="170" spans="1:4">
      <c r="A170" s="229" t="s">
        <v>503</v>
      </c>
      <c r="B170" s="233" t="s">
        <v>504</v>
      </c>
      <c r="C170" s="199"/>
      <c r="D170" s="199"/>
    </row>
    <row r="171" spans="1:4">
      <c r="A171" s="229" t="s">
        <v>505</v>
      </c>
      <c r="B171" s="233" t="s">
        <v>506</v>
      </c>
      <c r="C171" s="199"/>
      <c r="D171" s="199"/>
    </row>
    <row r="172" spans="1:4">
      <c r="A172" s="229" t="s">
        <v>507</v>
      </c>
      <c r="B172" s="233" t="s">
        <v>508</v>
      </c>
      <c r="C172" s="199"/>
      <c r="D172" s="199"/>
    </row>
    <row r="173" spans="1:4">
      <c r="A173" s="229" t="s">
        <v>509</v>
      </c>
      <c r="B173" s="233" t="s">
        <v>510</v>
      </c>
      <c r="C173" s="199"/>
      <c r="D173" s="199"/>
    </row>
    <row r="174" spans="1:4">
      <c r="A174" s="229" t="s">
        <v>511</v>
      </c>
      <c r="B174" s="236" t="s">
        <v>512</v>
      </c>
      <c r="C174" s="199"/>
      <c r="D174" s="199"/>
    </row>
    <row r="175" spans="1:4">
      <c r="A175" s="229" t="s">
        <v>513</v>
      </c>
      <c r="B175" s="233" t="s">
        <v>514</v>
      </c>
      <c r="C175" s="199"/>
      <c r="D175" s="199"/>
    </row>
    <row r="176" spans="1:4">
      <c r="A176" s="229" t="s">
        <v>515</v>
      </c>
      <c r="B176" s="233" t="s">
        <v>516</v>
      </c>
      <c r="C176" s="199"/>
      <c r="D176" s="199"/>
    </row>
    <row r="177" spans="1:4">
      <c r="A177" s="229" t="s">
        <v>517</v>
      </c>
      <c r="B177" s="233" t="s">
        <v>518</v>
      </c>
      <c r="C177" s="199"/>
      <c r="D177" s="199"/>
    </row>
    <row r="178" spans="1:4">
      <c r="A178" s="229" t="s">
        <v>519</v>
      </c>
      <c r="B178" s="233" t="s">
        <v>520</v>
      </c>
      <c r="C178" s="199"/>
      <c r="D178" s="199"/>
    </row>
    <row r="179" spans="1:4">
      <c r="A179" s="229" t="s">
        <v>521</v>
      </c>
      <c r="B179" s="233" t="s">
        <v>522</v>
      </c>
      <c r="C179" s="199"/>
      <c r="D179" s="199"/>
    </row>
    <row r="180" spans="1:4">
      <c r="A180" s="229" t="s">
        <v>523</v>
      </c>
      <c r="B180" s="233" t="s">
        <v>524</v>
      </c>
      <c r="C180" s="199"/>
      <c r="D180" s="199"/>
    </row>
    <row r="181" spans="1:4">
      <c r="A181" s="229" t="s">
        <v>525</v>
      </c>
      <c r="B181" s="233" t="s">
        <v>526</v>
      </c>
      <c r="C181" s="199"/>
      <c r="D181" s="199"/>
    </row>
    <row r="182" spans="1:4">
      <c r="A182" s="229" t="s">
        <v>527</v>
      </c>
      <c r="B182" s="233" t="s">
        <v>528</v>
      </c>
      <c r="C182" s="199"/>
      <c r="D182" s="199"/>
    </row>
    <row r="183" spans="1:4">
      <c r="A183" s="229" t="s">
        <v>529</v>
      </c>
      <c r="B183" s="233" t="s">
        <v>530</v>
      </c>
      <c r="C183" s="199"/>
      <c r="D183" s="199"/>
    </row>
    <row r="184" spans="1:4">
      <c r="A184" s="229" t="s">
        <v>531</v>
      </c>
      <c r="B184" s="233" t="s">
        <v>532</v>
      </c>
      <c r="C184" s="199"/>
      <c r="D184" s="199"/>
    </row>
    <row r="185" spans="1:4">
      <c r="A185" s="229" t="s">
        <v>533</v>
      </c>
      <c r="B185" s="233" t="s">
        <v>534</v>
      </c>
      <c r="C185" s="199"/>
      <c r="D185" s="199"/>
    </row>
    <row r="186" spans="1:4" ht="18.75">
      <c r="A186" s="228">
        <v>5</v>
      </c>
      <c r="B186" s="235" t="s">
        <v>535</v>
      </c>
      <c r="C186" s="227"/>
      <c r="D186" s="227"/>
    </row>
    <row r="187" spans="1:4" ht="25.5">
      <c r="A187" s="229" t="s">
        <v>536</v>
      </c>
      <c r="B187" s="233" t="s">
        <v>537</v>
      </c>
      <c r="C187" s="199"/>
      <c r="D187" s="199"/>
    </row>
    <row r="188" spans="1:4" ht="25.5">
      <c r="A188" s="229" t="s">
        <v>538</v>
      </c>
      <c r="B188" s="233" t="s">
        <v>539</v>
      </c>
      <c r="C188" s="199"/>
      <c r="D188" s="199"/>
    </row>
    <row r="189" spans="1:4">
      <c r="A189" s="229" t="s">
        <v>540</v>
      </c>
      <c r="B189" s="233" t="s">
        <v>541</v>
      </c>
      <c r="C189" s="199"/>
      <c r="D189" s="199"/>
    </row>
    <row r="190" spans="1:4" ht="25.5">
      <c r="A190" s="234" t="s">
        <v>542</v>
      </c>
      <c r="B190" s="236" t="s">
        <v>543</v>
      </c>
      <c r="C190" s="199"/>
      <c r="D190" s="199"/>
    </row>
    <row r="191" spans="1:4" ht="25.5">
      <c r="A191" s="234" t="s">
        <v>544</v>
      </c>
      <c r="B191" s="236" t="s">
        <v>545</v>
      </c>
      <c r="C191" s="199"/>
      <c r="D191" s="199"/>
    </row>
    <row r="192" spans="1:4" ht="25.5">
      <c r="A192" s="234" t="s">
        <v>546</v>
      </c>
      <c r="B192" s="236" t="s">
        <v>543</v>
      </c>
      <c r="C192" s="199"/>
      <c r="D192" s="199"/>
    </row>
    <row r="193" spans="1:4" ht="25.5">
      <c r="A193" s="234" t="s">
        <v>547</v>
      </c>
      <c r="B193" s="236" t="s">
        <v>548</v>
      </c>
      <c r="C193" s="199"/>
      <c r="D193" s="199"/>
    </row>
    <row r="194" spans="1:4">
      <c r="A194" s="229" t="s">
        <v>549</v>
      </c>
      <c r="B194" s="233" t="s">
        <v>550</v>
      </c>
      <c r="C194" s="199"/>
      <c r="D194" s="199"/>
    </row>
    <row r="195" spans="1:4">
      <c r="A195" s="229" t="s">
        <v>551</v>
      </c>
      <c r="B195" s="233" t="s">
        <v>552</v>
      </c>
      <c r="C195" s="199"/>
      <c r="D195" s="199"/>
    </row>
    <row r="196" spans="1:4">
      <c r="A196" s="229" t="s">
        <v>553</v>
      </c>
      <c r="B196" s="233" t="s">
        <v>554</v>
      </c>
      <c r="C196" s="199"/>
      <c r="D196" s="199"/>
    </row>
    <row r="197" spans="1:4">
      <c r="A197" s="229" t="s">
        <v>555</v>
      </c>
      <c r="B197" s="233" t="s">
        <v>556</v>
      </c>
      <c r="C197" s="199"/>
      <c r="D197" s="199"/>
    </row>
    <row r="198" spans="1:4" ht="25.5">
      <c r="A198" s="229" t="s">
        <v>557</v>
      </c>
      <c r="B198" s="233" t="s">
        <v>558</v>
      </c>
      <c r="C198" s="199"/>
      <c r="D198" s="199"/>
    </row>
    <row r="199" spans="1:4" ht="25.5">
      <c r="A199" s="229" t="s">
        <v>559</v>
      </c>
      <c r="B199" s="233" t="s">
        <v>560</v>
      </c>
      <c r="C199" s="199"/>
      <c r="D199" s="199"/>
    </row>
    <row r="200" spans="1:4" ht="25.5">
      <c r="A200" s="229" t="s">
        <v>561</v>
      </c>
      <c r="B200" s="233" t="s">
        <v>562</v>
      </c>
      <c r="C200" s="199"/>
      <c r="D200" s="199"/>
    </row>
    <row r="201" spans="1:4" ht="25.5">
      <c r="A201" s="229" t="s">
        <v>563</v>
      </c>
      <c r="B201" s="233" t="s">
        <v>564</v>
      </c>
      <c r="C201" s="199"/>
      <c r="D201" s="199"/>
    </row>
    <row r="202" spans="1:4" ht="25.5">
      <c r="A202" s="229" t="s">
        <v>565</v>
      </c>
      <c r="B202" s="233" t="s">
        <v>566</v>
      </c>
      <c r="C202" s="199"/>
      <c r="D202" s="199"/>
    </row>
    <row r="203" spans="1:4" ht="25.5">
      <c r="A203" s="229" t="s">
        <v>567</v>
      </c>
      <c r="B203" s="233" t="s">
        <v>568</v>
      </c>
      <c r="C203" s="199"/>
      <c r="D203" s="199"/>
    </row>
    <row r="204" spans="1:4" ht="25.5">
      <c r="A204" s="229" t="s">
        <v>569</v>
      </c>
      <c r="B204" s="233" t="s">
        <v>570</v>
      </c>
      <c r="C204" s="199"/>
      <c r="D204" s="199"/>
    </row>
    <row r="205" spans="1:4">
      <c r="A205" s="229" t="s">
        <v>571</v>
      </c>
      <c r="B205" s="233" t="s">
        <v>572</v>
      </c>
      <c r="C205" s="199"/>
      <c r="D205" s="199"/>
    </row>
    <row r="206" spans="1:4" ht="25.5">
      <c r="A206" s="229" t="s">
        <v>573</v>
      </c>
      <c r="B206" s="233" t="s">
        <v>574</v>
      </c>
      <c r="C206" s="199"/>
      <c r="D206" s="199"/>
    </row>
    <row r="207" spans="1:4">
      <c r="A207" s="229" t="s">
        <v>575</v>
      </c>
      <c r="B207" s="233" t="s">
        <v>576</v>
      </c>
      <c r="C207" s="199"/>
      <c r="D207" s="199"/>
    </row>
    <row r="208" spans="1:4" ht="25.5">
      <c r="A208" s="229" t="s">
        <v>577</v>
      </c>
      <c r="B208" s="233" t="s">
        <v>578</v>
      </c>
      <c r="C208" s="199"/>
      <c r="D208" s="199"/>
    </row>
    <row r="209" spans="1:4" ht="25.5">
      <c r="A209" s="229" t="s">
        <v>579</v>
      </c>
      <c r="B209" s="233" t="s">
        <v>580</v>
      </c>
      <c r="C209" s="199"/>
      <c r="D209" s="199"/>
    </row>
    <row r="210" spans="1:4">
      <c r="A210" s="229" t="s">
        <v>581</v>
      </c>
      <c r="B210" s="233" t="s">
        <v>582</v>
      </c>
      <c r="C210" s="199"/>
      <c r="D210" s="199"/>
    </row>
    <row r="211" spans="1:4">
      <c r="A211" s="229" t="s">
        <v>583</v>
      </c>
      <c r="B211" s="233" t="s">
        <v>584</v>
      </c>
      <c r="C211" s="199"/>
      <c r="D211" s="199"/>
    </row>
    <row r="212" spans="1:4" ht="25.5">
      <c r="A212" s="234" t="s">
        <v>585</v>
      </c>
      <c r="B212" s="236" t="s">
        <v>586</v>
      </c>
      <c r="C212" s="199"/>
      <c r="D212" s="199"/>
    </row>
    <row r="213" spans="1:4" ht="25.5">
      <c r="A213" s="234" t="s">
        <v>587</v>
      </c>
      <c r="B213" s="236" t="s">
        <v>588</v>
      </c>
      <c r="C213" s="199"/>
      <c r="D213" s="199"/>
    </row>
    <row r="214" spans="1:4" ht="25.5">
      <c r="A214" s="229" t="s">
        <v>589</v>
      </c>
      <c r="B214" s="233" t="s">
        <v>590</v>
      </c>
      <c r="C214" s="199"/>
      <c r="D214" s="199"/>
    </row>
    <row r="215" spans="1:4" ht="25.5">
      <c r="A215" s="229" t="s">
        <v>591</v>
      </c>
      <c r="B215" s="233" t="s">
        <v>592</v>
      </c>
      <c r="C215" s="199"/>
      <c r="D215" s="199"/>
    </row>
    <row r="216" spans="1:4" ht="25.5">
      <c r="A216" s="229" t="s">
        <v>593</v>
      </c>
      <c r="B216" s="233" t="s">
        <v>594</v>
      </c>
      <c r="C216" s="199"/>
      <c r="D216" s="199"/>
    </row>
    <row r="217" spans="1:4" ht="25.5">
      <c r="A217" s="229" t="s">
        <v>595</v>
      </c>
      <c r="B217" s="233" t="s">
        <v>596</v>
      </c>
      <c r="C217" s="199"/>
      <c r="D217" s="199"/>
    </row>
    <row r="218" spans="1:4" ht="25.5">
      <c r="A218" s="229" t="s">
        <v>597</v>
      </c>
      <c r="B218" s="233" t="s">
        <v>598</v>
      </c>
      <c r="C218" s="199"/>
      <c r="D218" s="199"/>
    </row>
    <row r="219" spans="1:4" ht="25.5">
      <c r="A219" s="234" t="s">
        <v>599</v>
      </c>
      <c r="B219" s="236" t="s">
        <v>600</v>
      </c>
      <c r="C219" s="199"/>
      <c r="D219" s="199"/>
    </row>
    <row r="220" spans="1:4" ht="25.5">
      <c r="A220" s="234" t="s">
        <v>601</v>
      </c>
      <c r="B220" s="236" t="s">
        <v>602</v>
      </c>
      <c r="C220" s="199"/>
      <c r="D220" s="199"/>
    </row>
    <row r="221" spans="1:4">
      <c r="A221" s="229" t="s">
        <v>603</v>
      </c>
      <c r="B221" s="237" t="s">
        <v>604</v>
      </c>
      <c r="C221" s="199"/>
      <c r="D221" s="199"/>
    </row>
    <row r="222" spans="1:4">
      <c r="A222" s="229" t="s">
        <v>605</v>
      </c>
      <c r="B222" s="237" t="s">
        <v>604</v>
      </c>
      <c r="C222" s="199"/>
      <c r="D222" s="199"/>
    </row>
    <row r="223" spans="1:4">
      <c r="A223" s="229" t="s">
        <v>606</v>
      </c>
      <c r="B223" s="237" t="s">
        <v>607</v>
      </c>
      <c r="C223" s="199"/>
      <c r="D223" s="199"/>
    </row>
    <row r="224" spans="1:4">
      <c r="A224" s="229" t="s">
        <v>608</v>
      </c>
      <c r="B224" s="237" t="s">
        <v>609</v>
      </c>
      <c r="C224" s="199"/>
      <c r="D224" s="199"/>
    </row>
    <row r="225" spans="1:4">
      <c r="A225" s="229" t="s">
        <v>610</v>
      </c>
      <c r="B225" s="233" t="s">
        <v>611</v>
      </c>
      <c r="C225" s="199"/>
      <c r="D225" s="199"/>
    </row>
    <row r="226" spans="1:4">
      <c r="A226" s="229" t="s">
        <v>612</v>
      </c>
      <c r="B226" s="233" t="s">
        <v>613</v>
      </c>
      <c r="C226" s="199"/>
      <c r="D226" s="199"/>
    </row>
    <row r="227" spans="1:4">
      <c r="A227" s="229" t="s">
        <v>614</v>
      </c>
      <c r="B227" s="233" t="s">
        <v>615</v>
      </c>
      <c r="C227" s="199"/>
      <c r="D227" s="199"/>
    </row>
    <row r="228" spans="1:4">
      <c r="A228" s="229" t="s">
        <v>616</v>
      </c>
      <c r="B228" s="233" t="s">
        <v>617</v>
      </c>
      <c r="C228" s="199"/>
      <c r="D228" s="199"/>
    </row>
    <row r="229" spans="1:4">
      <c r="A229" s="229" t="s">
        <v>618</v>
      </c>
      <c r="B229" s="233" t="s">
        <v>619</v>
      </c>
      <c r="C229" s="199"/>
      <c r="D229" s="199"/>
    </row>
    <row r="230" spans="1:4">
      <c r="A230" s="229" t="s">
        <v>620</v>
      </c>
      <c r="B230" s="233" t="s">
        <v>621</v>
      </c>
      <c r="C230" s="199"/>
      <c r="D230" s="199"/>
    </row>
    <row r="231" spans="1:4" ht="25.5">
      <c r="A231" s="229" t="s">
        <v>622</v>
      </c>
      <c r="B231" s="233" t="s">
        <v>623</v>
      </c>
      <c r="C231" s="199"/>
      <c r="D231" s="199"/>
    </row>
    <row r="232" spans="1:4" ht="25.5">
      <c r="A232" s="229" t="s">
        <v>624</v>
      </c>
      <c r="B232" s="233" t="s">
        <v>625</v>
      </c>
      <c r="C232" s="199"/>
      <c r="D232" s="199"/>
    </row>
    <row r="233" spans="1:4" ht="25.5">
      <c r="A233" s="229" t="s">
        <v>626</v>
      </c>
      <c r="B233" s="233" t="s">
        <v>627</v>
      </c>
      <c r="C233" s="199"/>
      <c r="D233" s="199"/>
    </row>
    <row r="234" spans="1:4" ht="25.5">
      <c r="A234" s="229" t="s">
        <v>628</v>
      </c>
      <c r="B234" s="233" t="s">
        <v>629</v>
      </c>
      <c r="C234" s="199"/>
      <c r="D234" s="199"/>
    </row>
    <row r="235" spans="1:4">
      <c r="A235" s="229" t="s">
        <v>630</v>
      </c>
      <c r="B235" s="233" t="s">
        <v>631</v>
      </c>
      <c r="C235" s="199"/>
      <c r="D235" s="199"/>
    </row>
    <row r="236" spans="1:4">
      <c r="A236" s="229" t="s">
        <v>632</v>
      </c>
      <c r="B236" s="233" t="s">
        <v>633</v>
      </c>
      <c r="C236" s="199"/>
      <c r="D236" s="199"/>
    </row>
    <row r="237" spans="1:4" ht="25.5">
      <c r="A237" s="229" t="s">
        <v>634</v>
      </c>
      <c r="B237" s="233" t="s">
        <v>635</v>
      </c>
      <c r="C237" s="199"/>
      <c r="D237" s="199"/>
    </row>
    <row r="238" spans="1:4" ht="25.5">
      <c r="A238" s="229" t="s">
        <v>636</v>
      </c>
      <c r="B238" s="233" t="s">
        <v>637</v>
      </c>
      <c r="C238" s="199"/>
      <c r="D238" s="199"/>
    </row>
    <row r="239" spans="1:4">
      <c r="A239" s="229" t="s">
        <v>638</v>
      </c>
      <c r="B239" s="233" t="s">
        <v>639</v>
      </c>
      <c r="C239" s="199"/>
      <c r="D239" s="199"/>
    </row>
    <row r="240" spans="1:4">
      <c r="A240" s="229" t="s">
        <v>640</v>
      </c>
      <c r="B240" s="233" t="s">
        <v>641</v>
      </c>
      <c r="C240" s="199"/>
      <c r="D240" s="199"/>
    </row>
    <row r="241" spans="1:4">
      <c r="A241" s="229" t="s">
        <v>642</v>
      </c>
      <c r="B241" s="233" t="s">
        <v>643</v>
      </c>
      <c r="C241" s="199"/>
      <c r="D241" s="199"/>
    </row>
    <row r="242" spans="1:4">
      <c r="A242" s="229" t="s">
        <v>644</v>
      </c>
      <c r="B242" s="233" t="s">
        <v>645</v>
      </c>
      <c r="C242" s="199"/>
      <c r="D242" s="199"/>
    </row>
    <row r="243" spans="1:4">
      <c r="A243" s="229" t="s">
        <v>646</v>
      </c>
      <c r="B243" s="233" t="s">
        <v>647</v>
      </c>
      <c r="C243" s="199"/>
      <c r="D243" s="199"/>
    </row>
    <row r="244" spans="1:4">
      <c r="A244" s="229" t="s">
        <v>648</v>
      </c>
      <c r="B244" s="233" t="s">
        <v>649</v>
      </c>
      <c r="C244" s="199"/>
      <c r="D244" s="199"/>
    </row>
    <row r="245" spans="1:4">
      <c r="A245" s="229" t="s">
        <v>650</v>
      </c>
      <c r="B245" s="233" t="s">
        <v>651</v>
      </c>
      <c r="C245" s="199"/>
      <c r="D245" s="199"/>
    </row>
    <row r="246" spans="1:4">
      <c r="A246" s="229" t="s">
        <v>652</v>
      </c>
      <c r="B246" s="233" t="s">
        <v>653</v>
      </c>
      <c r="C246" s="199"/>
      <c r="D246" s="199"/>
    </row>
    <row r="247" spans="1:4">
      <c r="A247" s="229" t="s">
        <v>654</v>
      </c>
      <c r="B247" s="233" t="s">
        <v>655</v>
      </c>
      <c r="C247" s="199"/>
      <c r="D247" s="199"/>
    </row>
    <row r="248" spans="1:4">
      <c r="A248" s="229" t="s">
        <v>656</v>
      </c>
      <c r="B248" s="233" t="s">
        <v>657</v>
      </c>
      <c r="C248" s="199"/>
      <c r="D248" s="199"/>
    </row>
    <row r="249" spans="1:4">
      <c r="A249" s="229" t="s">
        <v>658</v>
      </c>
      <c r="B249" s="233" t="s">
        <v>659</v>
      </c>
      <c r="C249" s="199"/>
      <c r="D249" s="199"/>
    </row>
    <row r="250" spans="1:4">
      <c r="A250" s="229" t="s">
        <v>660</v>
      </c>
      <c r="B250" s="233" t="s">
        <v>661</v>
      </c>
      <c r="C250" s="199"/>
      <c r="D250" s="199"/>
    </row>
    <row r="251" spans="1:4">
      <c r="A251" s="229" t="s">
        <v>662</v>
      </c>
      <c r="B251" s="233" t="s">
        <v>663</v>
      </c>
      <c r="C251" s="199"/>
      <c r="D251" s="199"/>
    </row>
    <row r="252" spans="1:4">
      <c r="A252" s="229" t="s">
        <v>664</v>
      </c>
      <c r="B252" s="233" t="s">
        <v>665</v>
      </c>
      <c r="C252" s="199"/>
      <c r="D252" s="199"/>
    </row>
    <row r="253" spans="1:4">
      <c r="A253" s="229" t="s">
        <v>666</v>
      </c>
      <c r="B253" s="233" t="s">
        <v>667</v>
      </c>
      <c r="C253" s="199"/>
      <c r="D253" s="199"/>
    </row>
    <row r="254" spans="1:4">
      <c r="A254" s="229" t="s">
        <v>668</v>
      </c>
      <c r="B254" s="233" t="s">
        <v>669</v>
      </c>
      <c r="C254" s="199"/>
      <c r="D254" s="199"/>
    </row>
    <row r="255" spans="1:4">
      <c r="A255" s="229" t="s">
        <v>670</v>
      </c>
      <c r="B255" s="233" t="s">
        <v>671</v>
      </c>
      <c r="C255" s="199"/>
      <c r="D255" s="199"/>
    </row>
    <row r="256" spans="1:4">
      <c r="A256" s="229" t="s">
        <v>672</v>
      </c>
      <c r="B256" s="233" t="s">
        <v>673</v>
      </c>
      <c r="C256" s="199"/>
      <c r="D256" s="199"/>
    </row>
    <row r="257" spans="1:4">
      <c r="A257" s="229" t="s">
        <v>674</v>
      </c>
      <c r="B257" s="237" t="s">
        <v>675</v>
      </c>
      <c r="C257" s="199"/>
      <c r="D257" s="199"/>
    </row>
    <row r="258" spans="1:4">
      <c r="A258" s="229" t="s">
        <v>676</v>
      </c>
      <c r="B258" s="237" t="s">
        <v>677</v>
      </c>
      <c r="C258" s="199"/>
      <c r="D258" s="199"/>
    </row>
    <row r="259" spans="1:4">
      <c r="A259" s="229" t="s">
        <v>678</v>
      </c>
      <c r="B259" s="237" t="s">
        <v>679</v>
      </c>
      <c r="C259" s="199"/>
      <c r="D259" s="199"/>
    </row>
    <row r="260" spans="1:4">
      <c r="A260" s="229" t="s">
        <v>680</v>
      </c>
      <c r="B260" s="237" t="s">
        <v>681</v>
      </c>
      <c r="C260" s="199"/>
      <c r="D260" s="199"/>
    </row>
    <row r="261" spans="1:4">
      <c r="A261" s="229" t="s">
        <v>682</v>
      </c>
      <c r="B261" s="233" t="s">
        <v>683</v>
      </c>
      <c r="C261" s="199"/>
      <c r="D261" s="199"/>
    </row>
    <row r="262" spans="1:4">
      <c r="A262" s="229" t="s">
        <v>684</v>
      </c>
      <c r="B262" s="233" t="s">
        <v>685</v>
      </c>
      <c r="C262" s="199"/>
      <c r="D262" s="199"/>
    </row>
    <row r="263" spans="1:4">
      <c r="A263" s="229" t="s">
        <v>686</v>
      </c>
      <c r="B263" s="237" t="s">
        <v>687</v>
      </c>
      <c r="C263" s="199"/>
      <c r="D263" s="199"/>
    </row>
    <row r="264" spans="1:4">
      <c r="A264" s="229" t="s">
        <v>688</v>
      </c>
      <c r="B264" s="237" t="s">
        <v>689</v>
      </c>
      <c r="C264" s="199"/>
      <c r="D264" s="199"/>
    </row>
    <row r="265" spans="1:4">
      <c r="A265" s="229" t="s">
        <v>690</v>
      </c>
      <c r="B265" s="237" t="s">
        <v>691</v>
      </c>
      <c r="C265" s="199"/>
      <c r="D265" s="199"/>
    </row>
    <row r="266" spans="1:4">
      <c r="A266" s="229" t="s">
        <v>692</v>
      </c>
      <c r="B266" s="237" t="s">
        <v>693</v>
      </c>
      <c r="C266" s="199"/>
      <c r="D266" s="199"/>
    </row>
    <row r="267" spans="1:4" ht="18.75">
      <c r="A267" s="228">
        <v>6</v>
      </c>
      <c r="B267" s="235" t="s">
        <v>694</v>
      </c>
      <c r="C267" s="227"/>
      <c r="D267" s="227"/>
    </row>
    <row r="268" spans="1:4">
      <c r="A268" s="229" t="s">
        <v>695</v>
      </c>
      <c r="B268" s="237" t="s">
        <v>696</v>
      </c>
      <c r="C268" s="199"/>
      <c r="D268" s="199"/>
    </row>
    <row r="269" spans="1:4">
      <c r="A269" s="229" t="s">
        <v>697</v>
      </c>
      <c r="B269" s="237" t="s">
        <v>698</v>
      </c>
      <c r="C269" s="199"/>
      <c r="D269" s="199"/>
    </row>
    <row r="270" spans="1:4">
      <c r="A270" s="229" t="s">
        <v>699</v>
      </c>
      <c r="B270" s="233" t="s">
        <v>700</v>
      </c>
      <c r="C270" s="199"/>
      <c r="D270" s="199"/>
    </row>
    <row r="271" spans="1:4">
      <c r="A271" s="229" t="s">
        <v>701</v>
      </c>
      <c r="B271" s="233" t="s">
        <v>702</v>
      </c>
      <c r="C271" s="199"/>
      <c r="D271" s="199"/>
    </row>
    <row r="272" spans="1:4">
      <c r="A272" s="229" t="s">
        <v>703</v>
      </c>
      <c r="B272" s="233" t="s">
        <v>704</v>
      </c>
      <c r="C272" s="199"/>
      <c r="D272" s="199"/>
    </row>
    <row r="273" spans="1:4" ht="25.5">
      <c r="A273" s="229" t="s">
        <v>705</v>
      </c>
      <c r="B273" s="233" t="s">
        <v>706</v>
      </c>
      <c r="C273" s="199"/>
      <c r="D273" s="199"/>
    </row>
    <row r="274" spans="1:4" ht="25.5">
      <c r="A274" s="229" t="s">
        <v>707</v>
      </c>
      <c r="B274" s="233" t="s">
        <v>708</v>
      </c>
      <c r="C274" s="199"/>
      <c r="D274" s="199"/>
    </row>
    <row r="275" spans="1:4">
      <c r="A275" s="229" t="s">
        <v>709</v>
      </c>
      <c r="B275" s="233" t="s">
        <v>710</v>
      </c>
      <c r="C275" s="199"/>
      <c r="D275" s="199"/>
    </row>
    <row r="276" spans="1:4">
      <c r="A276" s="229" t="s">
        <v>711</v>
      </c>
      <c r="B276" s="237" t="s">
        <v>712</v>
      </c>
      <c r="C276" s="199"/>
      <c r="D276" s="199"/>
    </row>
    <row r="277" spans="1:4">
      <c r="A277" s="229" t="s">
        <v>713</v>
      </c>
      <c r="B277" s="237" t="s">
        <v>714</v>
      </c>
      <c r="C277" s="199"/>
      <c r="D277" s="199"/>
    </row>
    <row r="278" spans="1:4">
      <c r="A278" s="229" t="s">
        <v>715</v>
      </c>
      <c r="B278" s="237" t="s">
        <v>716</v>
      </c>
      <c r="C278" s="199"/>
      <c r="D278" s="199"/>
    </row>
    <row r="279" spans="1:4">
      <c r="A279" s="229" t="s">
        <v>717</v>
      </c>
      <c r="B279" s="237" t="s">
        <v>718</v>
      </c>
      <c r="C279" s="199"/>
      <c r="D279" s="199"/>
    </row>
    <row r="280" spans="1:4">
      <c r="A280" s="229" t="s">
        <v>719</v>
      </c>
      <c r="B280" s="237" t="s">
        <v>720</v>
      </c>
      <c r="C280" s="199"/>
      <c r="D280" s="199"/>
    </row>
    <row r="281" spans="1:4">
      <c r="A281" s="229" t="s">
        <v>721</v>
      </c>
      <c r="B281" s="237" t="s">
        <v>722</v>
      </c>
      <c r="C281" s="199"/>
      <c r="D281" s="199"/>
    </row>
    <row r="282" spans="1:4">
      <c r="A282" s="229" t="s">
        <v>723</v>
      </c>
      <c r="B282" s="237" t="s">
        <v>724</v>
      </c>
      <c r="C282" s="199"/>
      <c r="D282" s="199"/>
    </row>
    <row r="283" spans="1:4">
      <c r="A283" s="229" t="s">
        <v>725</v>
      </c>
      <c r="B283" s="233" t="s">
        <v>726</v>
      </c>
      <c r="C283" s="199"/>
      <c r="D283" s="199"/>
    </row>
    <row r="284" spans="1:4">
      <c r="A284" s="234" t="s">
        <v>727</v>
      </c>
      <c r="B284" s="236" t="s">
        <v>728</v>
      </c>
      <c r="C284" s="199"/>
      <c r="D284" s="199"/>
    </row>
    <row r="285" spans="1:4">
      <c r="A285" s="234" t="s">
        <v>729</v>
      </c>
      <c r="B285" s="236" t="s">
        <v>730</v>
      </c>
      <c r="C285" s="199"/>
      <c r="D285" s="199"/>
    </row>
    <row r="286" spans="1:4">
      <c r="A286" s="229" t="s">
        <v>731</v>
      </c>
      <c r="B286" s="236" t="s">
        <v>732</v>
      </c>
      <c r="C286" s="199"/>
      <c r="D286" s="199"/>
    </row>
    <row r="287" spans="1:4">
      <c r="A287" s="229" t="s">
        <v>733</v>
      </c>
      <c r="B287" s="233" t="s">
        <v>734</v>
      </c>
      <c r="C287" s="199"/>
      <c r="D287" s="199"/>
    </row>
    <row r="288" spans="1:4">
      <c r="A288" s="229" t="s">
        <v>735</v>
      </c>
      <c r="B288" s="233" t="s">
        <v>736</v>
      </c>
      <c r="C288" s="199"/>
      <c r="D288" s="199"/>
    </row>
    <row r="289" spans="1:4">
      <c r="A289" s="229" t="s">
        <v>737</v>
      </c>
      <c r="B289" s="233" t="s">
        <v>738</v>
      </c>
      <c r="C289" s="199"/>
      <c r="D289" s="199"/>
    </row>
    <row r="290" spans="1:4">
      <c r="A290" s="229" t="s">
        <v>739</v>
      </c>
      <c r="B290" s="233" t="s">
        <v>740</v>
      </c>
      <c r="C290" s="199"/>
      <c r="D290" s="199"/>
    </row>
    <row r="291" spans="1:4">
      <c r="A291" s="229" t="s">
        <v>741</v>
      </c>
      <c r="B291" s="233" t="s">
        <v>742</v>
      </c>
      <c r="C291" s="199"/>
      <c r="D291" s="199"/>
    </row>
    <row r="292" spans="1:4">
      <c r="A292" s="229" t="s">
        <v>743</v>
      </c>
      <c r="B292" s="233" t="s">
        <v>744</v>
      </c>
      <c r="C292" s="199"/>
      <c r="D292" s="199"/>
    </row>
    <row r="293" spans="1:4">
      <c r="A293" s="229" t="s">
        <v>745</v>
      </c>
      <c r="B293" s="233" t="s">
        <v>746</v>
      </c>
      <c r="C293" s="199"/>
      <c r="D293" s="199"/>
    </row>
    <row r="294" spans="1:4">
      <c r="A294" s="229" t="s">
        <v>747</v>
      </c>
      <c r="B294" s="233" t="s">
        <v>748</v>
      </c>
      <c r="C294" s="199"/>
      <c r="D294" s="199"/>
    </row>
    <row r="295" spans="1:4">
      <c r="A295" s="229" t="s">
        <v>749</v>
      </c>
      <c r="B295" s="233" t="s">
        <v>750</v>
      </c>
      <c r="C295" s="199"/>
      <c r="D295" s="199"/>
    </row>
    <row r="296" spans="1:4">
      <c r="A296" s="229" t="s">
        <v>751</v>
      </c>
      <c r="B296" s="233" t="s">
        <v>752</v>
      </c>
      <c r="C296" s="199"/>
      <c r="D296" s="199"/>
    </row>
    <row r="297" spans="1:4">
      <c r="A297" s="229" t="s">
        <v>753</v>
      </c>
      <c r="B297" s="233" t="s">
        <v>754</v>
      </c>
      <c r="C297" s="199"/>
      <c r="D297" s="199"/>
    </row>
    <row r="298" spans="1:4">
      <c r="A298" s="229" t="s">
        <v>755</v>
      </c>
      <c r="B298" s="233" t="s">
        <v>756</v>
      </c>
      <c r="C298" s="199"/>
      <c r="D298" s="199"/>
    </row>
    <row r="299" spans="1:4">
      <c r="A299" s="229" t="s">
        <v>757</v>
      </c>
      <c r="B299" s="233" t="s">
        <v>758</v>
      </c>
      <c r="C299" s="199"/>
      <c r="D299" s="199"/>
    </row>
    <row r="300" spans="1:4">
      <c r="A300" s="229" t="s">
        <v>759</v>
      </c>
      <c r="B300" s="233" t="s">
        <v>760</v>
      </c>
      <c r="C300" s="199"/>
      <c r="D300" s="199"/>
    </row>
    <row r="301" spans="1:4">
      <c r="A301" s="229" t="s">
        <v>761</v>
      </c>
      <c r="B301" s="233" t="s">
        <v>762</v>
      </c>
      <c r="C301" s="199"/>
      <c r="D301" s="199"/>
    </row>
    <row r="302" spans="1:4">
      <c r="A302" s="229" t="s">
        <v>763</v>
      </c>
      <c r="B302" s="233" t="s">
        <v>764</v>
      </c>
      <c r="C302" s="199"/>
      <c r="D302" s="199"/>
    </row>
    <row r="303" spans="1:4">
      <c r="A303" s="229" t="s">
        <v>765</v>
      </c>
      <c r="B303" s="233" t="s">
        <v>766</v>
      </c>
      <c r="C303" s="199"/>
      <c r="D303" s="199"/>
    </row>
    <row r="304" spans="1:4">
      <c r="A304" s="229" t="s">
        <v>767</v>
      </c>
      <c r="B304" s="233" t="s">
        <v>768</v>
      </c>
      <c r="C304" s="199"/>
      <c r="D304" s="199"/>
    </row>
    <row r="305" spans="1:4">
      <c r="A305" s="229" t="s">
        <v>769</v>
      </c>
      <c r="B305" s="233" t="s">
        <v>770</v>
      </c>
      <c r="C305" s="199"/>
      <c r="D305" s="199"/>
    </row>
    <row r="306" spans="1:4">
      <c r="A306" s="229" t="s">
        <v>771</v>
      </c>
      <c r="B306" s="233" t="s">
        <v>772</v>
      </c>
      <c r="C306" s="199"/>
      <c r="D306" s="199"/>
    </row>
    <row r="307" spans="1:4">
      <c r="A307" s="229" t="s">
        <v>773</v>
      </c>
      <c r="B307" s="237" t="s">
        <v>774</v>
      </c>
      <c r="C307" s="199"/>
      <c r="D307" s="199"/>
    </row>
    <row r="308" spans="1:4">
      <c r="A308" s="229" t="s">
        <v>775</v>
      </c>
      <c r="B308" s="237" t="s">
        <v>776</v>
      </c>
      <c r="C308" s="199"/>
      <c r="D308" s="199"/>
    </row>
    <row r="309" spans="1:4">
      <c r="A309" s="229" t="s">
        <v>777</v>
      </c>
      <c r="B309" s="237" t="s">
        <v>778</v>
      </c>
      <c r="C309" s="199"/>
      <c r="D309" s="199"/>
    </row>
    <row r="310" spans="1:4" ht="25.5">
      <c r="A310" s="229" t="s">
        <v>779</v>
      </c>
      <c r="B310" s="237" t="s">
        <v>780</v>
      </c>
      <c r="C310" s="199"/>
      <c r="D310" s="199"/>
    </row>
    <row r="311" spans="1:4" ht="25.5">
      <c r="A311" s="229" t="s">
        <v>781</v>
      </c>
      <c r="B311" s="237" t="s">
        <v>782</v>
      </c>
      <c r="C311" s="199"/>
      <c r="D311" s="199"/>
    </row>
    <row r="312" spans="1:4">
      <c r="A312" s="229" t="s">
        <v>783</v>
      </c>
      <c r="B312" s="237" t="s">
        <v>784</v>
      </c>
      <c r="C312" s="199"/>
      <c r="D312" s="199"/>
    </row>
    <row r="313" spans="1:4">
      <c r="A313" s="229" t="s">
        <v>785</v>
      </c>
      <c r="B313" s="237" t="s">
        <v>786</v>
      </c>
      <c r="C313" s="199"/>
      <c r="D313" s="199"/>
    </row>
    <row r="314" spans="1:4" ht="18.75">
      <c r="A314" s="228">
        <v>7</v>
      </c>
      <c r="B314" s="235" t="s">
        <v>787</v>
      </c>
      <c r="C314" s="227"/>
      <c r="D314" s="227"/>
    </row>
    <row r="315" spans="1:4">
      <c r="A315" s="229" t="s">
        <v>788</v>
      </c>
      <c r="B315" s="237" t="s">
        <v>789</v>
      </c>
      <c r="C315" s="199"/>
      <c r="D315" s="199"/>
    </row>
    <row r="316" spans="1:4">
      <c r="A316" s="229" t="s">
        <v>790</v>
      </c>
      <c r="B316" s="237" t="s">
        <v>791</v>
      </c>
      <c r="C316" s="199"/>
      <c r="D316" s="199"/>
    </row>
    <row r="317" spans="1:4">
      <c r="A317" s="229" t="s">
        <v>792</v>
      </c>
      <c r="B317" s="237" t="s">
        <v>793</v>
      </c>
      <c r="C317" s="199"/>
      <c r="D317" s="199"/>
    </row>
    <row r="318" spans="1:4">
      <c r="A318" s="229" t="s">
        <v>794</v>
      </c>
      <c r="B318" s="237" t="s">
        <v>795</v>
      </c>
      <c r="C318" s="199"/>
      <c r="D318" s="199"/>
    </row>
    <row r="319" spans="1:4">
      <c r="A319" s="229" t="s">
        <v>796</v>
      </c>
      <c r="B319" s="237" t="s">
        <v>797</v>
      </c>
      <c r="C319" s="199"/>
      <c r="D319" s="199"/>
    </row>
    <row r="320" spans="1:4">
      <c r="A320" s="229" t="s">
        <v>798</v>
      </c>
      <c r="B320" s="237" t="s">
        <v>799</v>
      </c>
      <c r="C320" s="199"/>
      <c r="D320" s="199"/>
    </row>
    <row r="321" spans="1:4">
      <c r="A321" s="229" t="s">
        <v>800</v>
      </c>
      <c r="B321" s="237" t="s">
        <v>801</v>
      </c>
      <c r="C321" s="199"/>
      <c r="D321" s="199"/>
    </row>
    <row r="322" spans="1:4">
      <c r="A322" s="229" t="s">
        <v>802</v>
      </c>
      <c r="B322" s="236" t="s">
        <v>803</v>
      </c>
      <c r="C322" s="199"/>
      <c r="D322" s="199"/>
    </row>
    <row r="323" spans="1:4">
      <c r="A323" s="229" t="s">
        <v>804</v>
      </c>
      <c r="B323" s="236" t="s">
        <v>805</v>
      </c>
      <c r="C323" s="199"/>
      <c r="D323" s="199"/>
    </row>
    <row r="324" spans="1:4" ht="25.5">
      <c r="A324" s="229" t="s">
        <v>806</v>
      </c>
      <c r="B324" s="237" t="s">
        <v>807</v>
      </c>
      <c r="C324" s="199"/>
      <c r="D324" s="199"/>
    </row>
    <row r="325" spans="1:4" ht="25.5">
      <c r="A325" s="229" t="s">
        <v>808</v>
      </c>
      <c r="B325" s="237" t="s">
        <v>809</v>
      </c>
      <c r="C325" s="199"/>
      <c r="D325" s="199"/>
    </row>
    <row r="326" spans="1:4" ht="25.5">
      <c r="A326" s="229" t="s">
        <v>810</v>
      </c>
      <c r="B326" s="237" t="s">
        <v>811</v>
      </c>
      <c r="C326" s="199"/>
      <c r="D326" s="199"/>
    </row>
    <row r="327" spans="1:4" ht="25.5">
      <c r="A327" s="229" t="s">
        <v>812</v>
      </c>
      <c r="B327" s="237" t="s">
        <v>813</v>
      </c>
      <c r="C327" s="199"/>
      <c r="D327" s="199"/>
    </row>
    <row r="328" spans="1:4">
      <c r="A328" s="229" t="s">
        <v>814</v>
      </c>
      <c r="B328" s="236" t="s">
        <v>815</v>
      </c>
      <c r="C328" s="199"/>
      <c r="D328" s="199"/>
    </row>
    <row r="329" spans="1:4">
      <c r="A329" s="229" t="s">
        <v>816</v>
      </c>
      <c r="B329" s="236" t="s">
        <v>817</v>
      </c>
      <c r="C329" s="199"/>
      <c r="D329" s="199"/>
    </row>
    <row r="330" spans="1:4">
      <c r="A330" s="229" t="s">
        <v>818</v>
      </c>
      <c r="B330" s="237" t="s">
        <v>819</v>
      </c>
      <c r="C330" s="199"/>
      <c r="D330" s="199"/>
    </row>
    <row r="331" spans="1:4">
      <c r="A331" s="229" t="s">
        <v>820</v>
      </c>
      <c r="B331" s="237" t="s">
        <v>821</v>
      </c>
      <c r="C331" s="199"/>
      <c r="D331" s="199"/>
    </row>
    <row r="332" spans="1:4">
      <c r="A332" s="229" t="s">
        <v>822</v>
      </c>
      <c r="B332" s="233" t="s">
        <v>823</v>
      </c>
      <c r="C332" s="199"/>
      <c r="D332" s="199"/>
    </row>
    <row r="333" spans="1:4">
      <c r="A333" s="229" t="s">
        <v>824</v>
      </c>
      <c r="B333" s="233" t="s">
        <v>825</v>
      </c>
      <c r="C333" s="199"/>
      <c r="D333" s="199"/>
    </row>
    <row r="334" spans="1:4">
      <c r="A334" s="229" t="s">
        <v>826</v>
      </c>
      <c r="B334" s="233" t="s">
        <v>827</v>
      </c>
      <c r="C334" s="199"/>
      <c r="D334" s="199"/>
    </row>
    <row r="335" spans="1:4" ht="25.5">
      <c r="A335" s="229" t="s">
        <v>828</v>
      </c>
      <c r="B335" s="233" t="s">
        <v>829</v>
      </c>
      <c r="C335" s="199"/>
      <c r="D335" s="199"/>
    </row>
    <row r="336" spans="1:4" ht="25.5">
      <c r="A336" s="229" t="s">
        <v>830</v>
      </c>
      <c r="B336" s="233" t="s">
        <v>831</v>
      </c>
      <c r="C336" s="199"/>
      <c r="D336" s="199"/>
    </row>
    <row r="337" spans="1:4">
      <c r="A337" s="229" t="s">
        <v>832</v>
      </c>
      <c r="B337" s="233" t="s">
        <v>833</v>
      </c>
      <c r="C337" s="199"/>
      <c r="D337" s="199"/>
    </row>
    <row r="338" spans="1:4">
      <c r="A338" s="229" t="s">
        <v>834</v>
      </c>
      <c r="B338" s="233" t="s">
        <v>835</v>
      </c>
      <c r="C338" s="199"/>
      <c r="D338" s="199"/>
    </row>
    <row r="339" spans="1:4" ht="25.5">
      <c r="A339" s="229" t="s">
        <v>836</v>
      </c>
      <c r="B339" s="233" t="s">
        <v>837</v>
      </c>
      <c r="C339" s="199"/>
      <c r="D339" s="199"/>
    </row>
    <row r="340" spans="1:4" ht="25.5">
      <c r="A340" s="229" t="s">
        <v>838</v>
      </c>
      <c r="B340" s="233" t="s">
        <v>839</v>
      </c>
      <c r="C340" s="199"/>
      <c r="D340" s="199"/>
    </row>
    <row r="341" spans="1:4">
      <c r="A341" s="229" t="s">
        <v>840</v>
      </c>
      <c r="B341" s="233" t="s">
        <v>841</v>
      </c>
      <c r="C341" s="199"/>
      <c r="D341" s="199"/>
    </row>
    <row r="342" spans="1:4">
      <c r="A342" s="229" t="s">
        <v>842</v>
      </c>
      <c r="B342" s="233" t="s">
        <v>843</v>
      </c>
      <c r="C342" s="199"/>
      <c r="D342" s="199"/>
    </row>
    <row r="343" spans="1:4" ht="37.5">
      <c r="A343" s="228">
        <v>8</v>
      </c>
      <c r="B343" s="235" t="s">
        <v>844</v>
      </c>
      <c r="C343" s="227"/>
      <c r="D343" s="227"/>
    </row>
    <row r="344" spans="1:4" ht="25.5">
      <c r="A344" s="238" t="s">
        <v>845</v>
      </c>
      <c r="B344" s="236" t="s">
        <v>846</v>
      </c>
      <c r="C344" s="199"/>
      <c r="D344" s="199"/>
    </row>
    <row r="345" spans="1:4" ht="25.5">
      <c r="A345" s="238" t="s">
        <v>847</v>
      </c>
      <c r="B345" s="236" t="s">
        <v>848</v>
      </c>
      <c r="C345" s="199"/>
      <c r="D345" s="199"/>
    </row>
    <row r="346" spans="1:4">
      <c r="A346" s="229" t="s">
        <v>849</v>
      </c>
      <c r="B346" s="233" t="s">
        <v>850</v>
      </c>
      <c r="C346" s="199"/>
      <c r="D346" s="199"/>
    </row>
    <row r="347" spans="1:4">
      <c r="A347" s="229" t="s">
        <v>851</v>
      </c>
      <c r="B347" s="233" t="s">
        <v>852</v>
      </c>
      <c r="C347" s="199"/>
      <c r="D347" s="199"/>
    </row>
    <row r="348" spans="1:4">
      <c r="A348" s="234" t="s">
        <v>853</v>
      </c>
      <c r="B348" s="236" t="s">
        <v>854</v>
      </c>
      <c r="C348" s="199"/>
      <c r="D348" s="199"/>
    </row>
    <row r="349" spans="1:4">
      <c r="A349" s="234" t="s">
        <v>855</v>
      </c>
      <c r="B349" s="236" t="s">
        <v>856</v>
      </c>
      <c r="C349" s="199"/>
      <c r="D349" s="199"/>
    </row>
    <row r="350" spans="1:4">
      <c r="A350" s="234" t="s">
        <v>857</v>
      </c>
      <c r="B350" s="236" t="s">
        <v>858</v>
      </c>
      <c r="C350" s="199"/>
      <c r="D350" s="199"/>
    </row>
    <row r="351" spans="1:4">
      <c r="A351" s="234" t="s">
        <v>859</v>
      </c>
      <c r="B351" s="236" t="s">
        <v>860</v>
      </c>
      <c r="C351" s="199"/>
      <c r="D351" s="199"/>
    </row>
    <row r="352" spans="1:4">
      <c r="A352" s="234" t="s">
        <v>861</v>
      </c>
      <c r="B352" s="236" t="s">
        <v>862</v>
      </c>
      <c r="C352" s="199"/>
      <c r="D352" s="199"/>
    </row>
    <row r="353" spans="1:4">
      <c r="A353" s="229" t="s">
        <v>863</v>
      </c>
      <c r="B353" s="237" t="s">
        <v>864</v>
      </c>
      <c r="C353" s="199"/>
      <c r="D353" s="199"/>
    </row>
    <row r="354" spans="1:4">
      <c r="A354" s="229" t="s">
        <v>865</v>
      </c>
      <c r="B354" s="237" t="s">
        <v>866</v>
      </c>
      <c r="C354" s="199"/>
      <c r="D354" s="199"/>
    </row>
    <row r="355" spans="1:4">
      <c r="A355" s="229" t="s">
        <v>867</v>
      </c>
      <c r="B355" s="233" t="s">
        <v>868</v>
      </c>
      <c r="C355" s="199"/>
      <c r="D355" s="199"/>
    </row>
    <row r="356" spans="1:4">
      <c r="A356" s="229" t="s">
        <v>869</v>
      </c>
      <c r="B356" s="233" t="s">
        <v>870</v>
      </c>
      <c r="C356" s="199"/>
      <c r="D356" s="199"/>
    </row>
    <row r="357" spans="1:4">
      <c r="A357" s="229" t="s">
        <v>871</v>
      </c>
      <c r="B357" s="233" t="s">
        <v>872</v>
      </c>
      <c r="C357" s="199"/>
      <c r="D357" s="199"/>
    </row>
    <row r="358" spans="1:4">
      <c r="A358" s="229" t="s">
        <v>873</v>
      </c>
      <c r="B358" s="233" t="s">
        <v>874</v>
      </c>
      <c r="C358" s="199"/>
      <c r="D358" s="199"/>
    </row>
    <row r="359" spans="1:4">
      <c r="A359" s="229" t="s">
        <v>875</v>
      </c>
      <c r="B359" s="233" t="s">
        <v>876</v>
      </c>
      <c r="C359" s="199"/>
      <c r="D359" s="199"/>
    </row>
    <row r="360" spans="1:4">
      <c r="A360" s="229" t="s">
        <v>877</v>
      </c>
      <c r="B360" s="233" t="s">
        <v>876</v>
      </c>
      <c r="C360" s="199"/>
      <c r="D360" s="199"/>
    </row>
    <row r="361" spans="1:4">
      <c r="A361" s="229" t="s">
        <v>878</v>
      </c>
      <c r="B361" s="237" t="s">
        <v>879</v>
      </c>
      <c r="C361" s="199"/>
      <c r="D361" s="199"/>
    </row>
    <row r="362" spans="1:4">
      <c r="A362" s="229" t="s">
        <v>880</v>
      </c>
      <c r="B362" s="237" t="s">
        <v>881</v>
      </c>
      <c r="C362" s="199"/>
      <c r="D362" s="199"/>
    </row>
    <row r="363" spans="1:4">
      <c r="A363" s="229" t="s">
        <v>882</v>
      </c>
      <c r="B363" s="233" t="s">
        <v>883</v>
      </c>
      <c r="C363" s="199"/>
      <c r="D363" s="199"/>
    </row>
    <row r="364" spans="1:4" ht="25.5">
      <c r="A364" s="229" t="s">
        <v>884</v>
      </c>
      <c r="B364" s="233" t="s">
        <v>885</v>
      </c>
      <c r="C364" s="199"/>
      <c r="D364" s="199"/>
    </row>
    <row r="365" spans="1:4" ht="25.5">
      <c r="A365" s="229" t="s">
        <v>886</v>
      </c>
      <c r="B365" s="233" t="s">
        <v>887</v>
      </c>
      <c r="C365" s="199"/>
      <c r="D365" s="199"/>
    </row>
    <row r="366" spans="1:4" ht="25.5">
      <c r="A366" s="229" t="s">
        <v>888</v>
      </c>
      <c r="B366" s="233" t="s">
        <v>889</v>
      </c>
      <c r="C366" s="199"/>
      <c r="D366" s="199"/>
    </row>
    <row r="367" spans="1:4">
      <c r="A367" s="229" t="s">
        <v>890</v>
      </c>
      <c r="B367" s="233" t="s">
        <v>891</v>
      </c>
      <c r="C367" s="199"/>
      <c r="D367" s="199"/>
    </row>
    <row r="368" spans="1:4">
      <c r="A368" s="229" t="s">
        <v>892</v>
      </c>
      <c r="B368" s="233" t="s">
        <v>893</v>
      </c>
      <c r="C368" s="199"/>
      <c r="D368" s="199"/>
    </row>
    <row r="369" spans="1:4">
      <c r="A369" s="229" t="s">
        <v>894</v>
      </c>
      <c r="B369" s="233" t="s">
        <v>895</v>
      </c>
      <c r="C369" s="199"/>
      <c r="D369" s="199"/>
    </row>
    <row r="370" spans="1:4">
      <c r="A370" s="229" t="s">
        <v>896</v>
      </c>
      <c r="B370" s="233" t="s">
        <v>897</v>
      </c>
      <c r="C370" s="199"/>
      <c r="D370" s="199"/>
    </row>
    <row r="371" spans="1:4">
      <c r="A371" s="229" t="s">
        <v>898</v>
      </c>
      <c r="B371" s="236" t="s">
        <v>899</v>
      </c>
      <c r="C371" s="199"/>
      <c r="D371" s="199"/>
    </row>
    <row r="372" spans="1:4">
      <c r="A372" s="229" t="s">
        <v>900</v>
      </c>
      <c r="B372" s="236" t="s">
        <v>901</v>
      </c>
      <c r="C372" s="199"/>
      <c r="D372" s="199"/>
    </row>
    <row r="373" spans="1:4">
      <c r="A373" s="229" t="s">
        <v>902</v>
      </c>
      <c r="B373" s="233" t="s">
        <v>903</v>
      </c>
      <c r="C373" s="199"/>
      <c r="D373" s="199"/>
    </row>
    <row r="374" spans="1:4">
      <c r="A374" s="229" t="s">
        <v>904</v>
      </c>
      <c r="B374" s="236" t="s">
        <v>905</v>
      </c>
      <c r="C374" s="199"/>
      <c r="D374" s="199"/>
    </row>
    <row r="375" spans="1:4">
      <c r="A375" s="229" t="s">
        <v>906</v>
      </c>
      <c r="B375" s="236" t="s">
        <v>907</v>
      </c>
      <c r="C375" s="199"/>
      <c r="D375" s="199"/>
    </row>
    <row r="376" spans="1:4">
      <c r="A376" s="229" t="s">
        <v>908</v>
      </c>
      <c r="B376" s="233" t="s">
        <v>909</v>
      </c>
      <c r="C376" s="199"/>
      <c r="D376" s="199"/>
    </row>
    <row r="377" spans="1:4">
      <c r="A377" s="229" t="s">
        <v>910</v>
      </c>
      <c r="B377" s="233" t="s">
        <v>911</v>
      </c>
      <c r="C377" s="199"/>
      <c r="D377" s="199"/>
    </row>
    <row r="378" spans="1:4">
      <c r="A378" s="229" t="s">
        <v>912</v>
      </c>
      <c r="B378" s="233" t="s">
        <v>913</v>
      </c>
      <c r="C378" s="199"/>
      <c r="D378" s="199"/>
    </row>
    <row r="379" spans="1:4">
      <c r="A379" s="229" t="s">
        <v>914</v>
      </c>
      <c r="B379" s="236" t="s">
        <v>915</v>
      </c>
      <c r="C379" s="199"/>
      <c r="D379" s="199"/>
    </row>
    <row r="380" spans="1:4">
      <c r="A380" s="229" t="s">
        <v>916</v>
      </c>
      <c r="B380" s="236" t="s">
        <v>917</v>
      </c>
      <c r="C380" s="199"/>
      <c r="D380" s="199"/>
    </row>
    <row r="381" spans="1:4">
      <c r="A381" s="229" t="s">
        <v>918</v>
      </c>
      <c r="B381" s="236" t="s">
        <v>919</v>
      </c>
      <c r="C381" s="199"/>
      <c r="D381" s="199"/>
    </row>
    <row r="382" spans="1:4">
      <c r="A382" s="229" t="s">
        <v>920</v>
      </c>
      <c r="B382" s="233" t="s">
        <v>921</v>
      </c>
      <c r="C382" s="199"/>
      <c r="D382" s="199"/>
    </row>
    <row r="383" spans="1:4">
      <c r="A383" s="229" t="s">
        <v>922</v>
      </c>
      <c r="B383" s="233" t="s">
        <v>923</v>
      </c>
      <c r="C383" s="199"/>
      <c r="D383" s="199"/>
    </row>
    <row r="384" spans="1:4">
      <c r="A384" s="229" t="s">
        <v>924</v>
      </c>
      <c r="B384" s="233" t="s">
        <v>925</v>
      </c>
      <c r="C384" s="199"/>
      <c r="D384" s="199"/>
    </row>
    <row r="385" spans="1:4">
      <c r="A385" s="229" t="s">
        <v>926</v>
      </c>
      <c r="B385" s="233" t="s">
        <v>927</v>
      </c>
      <c r="C385" s="199"/>
      <c r="D385" s="199"/>
    </row>
    <row r="386" spans="1:4">
      <c r="A386" s="229" t="s">
        <v>928</v>
      </c>
      <c r="B386" s="233" t="s">
        <v>929</v>
      </c>
      <c r="C386" s="199"/>
      <c r="D386" s="199"/>
    </row>
    <row r="387" spans="1:4">
      <c r="A387" s="229" t="s">
        <v>930</v>
      </c>
      <c r="B387" s="233" t="s">
        <v>931</v>
      </c>
      <c r="C387" s="199"/>
      <c r="D387" s="199"/>
    </row>
    <row r="388" spans="1:4">
      <c r="A388" s="229" t="s">
        <v>932</v>
      </c>
      <c r="B388" s="233" t="s">
        <v>933</v>
      </c>
      <c r="C388" s="199"/>
      <c r="D388" s="199"/>
    </row>
    <row r="389" spans="1:4">
      <c r="A389" s="229" t="s">
        <v>934</v>
      </c>
      <c r="B389" s="233" t="s">
        <v>935</v>
      </c>
      <c r="C389" s="199"/>
      <c r="D389" s="199"/>
    </row>
    <row r="390" spans="1:4">
      <c r="A390" s="229" t="s">
        <v>936</v>
      </c>
      <c r="B390" s="233" t="s">
        <v>937</v>
      </c>
      <c r="C390" s="199"/>
      <c r="D390" s="199"/>
    </row>
    <row r="391" spans="1:4">
      <c r="A391" s="229" t="s">
        <v>938</v>
      </c>
      <c r="B391" s="233" t="s">
        <v>939</v>
      </c>
      <c r="C391" s="199"/>
      <c r="D391" s="199"/>
    </row>
    <row r="392" spans="1:4">
      <c r="A392" s="229" t="s">
        <v>940</v>
      </c>
      <c r="B392" s="233" t="s">
        <v>941</v>
      </c>
      <c r="C392" s="199"/>
      <c r="D392" s="199"/>
    </row>
    <row r="393" spans="1:4">
      <c r="A393" s="229" t="s">
        <v>942</v>
      </c>
      <c r="B393" s="233" t="s">
        <v>943</v>
      </c>
      <c r="C393" s="199"/>
      <c r="D393" s="199"/>
    </row>
    <row r="394" spans="1:4">
      <c r="A394" s="229" t="s">
        <v>944</v>
      </c>
      <c r="B394" s="236" t="s">
        <v>945</v>
      </c>
      <c r="C394" s="199"/>
      <c r="D394" s="199"/>
    </row>
    <row r="395" spans="1:4">
      <c r="A395" s="229" t="s">
        <v>946</v>
      </c>
      <c r="B395" s="236" t="s">
        <v>947</v>
      </c>
      <c r="C395" s="199"/>
      <c r="D395" s="199"/>
    </row>
    <row r="396" spans="1:4">
      <c r="A396" s="229" t="s">
        <v>948</v>
      </c>
      <c r="B396" s="236" t="s">
        <v>949</v>
      </c>
      <c r="C396" s="199"/>
      <c r="D396" s="199"/>
    </row>
    <row r="397" spans="1:4">
      <c r="A397" s="229" t="s">
        <v>950</v>
      </c>
      <c r="B397" s="236" t="s">
        <v>951</v>
      </c>
      <c r="C397" s="199"/>
      <c r="D397" s="199"/>
    </row>
    <row r="398" spans="1:4">
      <c r="A398" s="229" t="s">
        <v>952</v>
      </c>
      <c r="B398" s="233" t="s">
        <v>953</v>
      </c>
      <c r="C398" s="199"/>
      <c r="D398" s="199"/>
    </row>
    <row r="399" spans="1:4">
      <c r="A399" s="229" t="s">
        <v>954</v>
      </c>
      <c r="B399" s="233" t="s">
        <v>955</v>
      </c>
      <c r="C399" s="199"/>
      <c r="D399" s="199"/>
    </row>
    <row r="400" spans="1:4">
      <c r="A400" s="229" t="s">
        <v>956</v>
      </c>
      <c r="B400" s="233" t="s">
        <v>957</v>
      </c>
      <c r="C400" s="199"/>
      <c r="D400" s="199"/>
    </row>
    <row r="401" spans="1:4">
      <c r="A401" s="229" t="s">
        <v>958</v>
      </c>
      <c r="B401" s="233" t="s">
        <v>959</v>
      </c>
      <c r="C401" s="199"/>
      <c r="D401" s="199"/>
    </row>
    <row r="402" spans="1:4">
      <c r="A402" s="229" t="s">
        <v>960</v>
      </c>
      <c r="B402" s="233" t="s">
        <v>961</v>
      </c>
      <c r="C402" s="199"/>
      <c r="D402" s="199"/>
    </row>
    <row r="403" spans="1:4">
      <c r="A403" s="229" t="s">
        <v>962</v>
      </c>
      <c r="B403" s="233" t="s">
        <v>963</v>
      </c>
      <c r="C403" s="199"/>
      <c r="D403" s="199"/>
    </row>
    <row r="404" spans="1:4">
      <c r="A404" s="229" t="s">
        <v>964</v>
      </c>
      <c r="B404" s="233" t="s">
        <v>965</v>
      </c>
      <c r="C404" s="199"/>
      <c r="D404" s="199"/>
    </row>
    <row r="405" spans="1:4">
      <c r="A405" s="229" t="s">
        <v>966</v>
      </c>
      <c r="B405" s="233" t="s">
        <v>967</v>
      </c>
      <c r="C405" s="199"/>
      <c r="D405" s="199"/>
    </row>
    <row r="406" spans="1:4">
      <c r="A406" s="229" t="s">
        <v>968</v>
      </c>
      <c r="B406" s="233" t="s">
        <v>969</v>
      </c>
      <c r="C406" s="199"/>
      <c r="D406" s="199"/>
    </row>
    <row r="407" spans="1:4">
      <c r="A407" s="229" t="s">
        <v>970</v>
      </c>
      <c r="B407" s="233" t="s">
        <v>971</v>
      </c>
      <c r="C407" s="199"/>
      <c r="D407" s="199"/>
    </row>
    <row r="408" spans="1:4">
      <c r="A408" s="229" t="s">
        <v>972</v>
      </c>
      <c r="B408" s="233" t="s">
        <v>973</v>
      </c>
      <c r="C408" s="199"/>
      <c r="D408" s="199"/>
    </row>
    <row r="409" spans="1:4">
      <c r="A409" s="229" t="s">
        <v>974</v>
      </c>
      <c r="B409" s="233" t="s">
        <v>975</v>
      </c>
      <c r="C409" s="199"/>
      <c r="D409" s="199"/>
    </row>
    <row r="410" spans="1:4">
      <c r="A410" s="229" t="s">
        <v>976</v>
      </c>
      <c r="B410" s="233" t="s">
        <v>977</v>
      </c>
      <c r="C410" s="199"/>
      <c r="D410" s="199"/>
    </row>
    <row r="411" spans="1:4">
      <c r="A411" s="229" t="s">
        <v>978</v>
      </c>
      <c r="B411" s="230" t="s">
        <v>979</v>
      </c>
      <c r="C411" s="199"/>
      <c r="D411" s="199"/>
    </row>
    <row r="412" spans="1:4">
      <c r="A412" s="229" t="s">
        <v>980</v>
      </c>
      <c r="B412" s="230" t="s">
        <v>981</v>
      </c>
      <c r="C412" s="199"/>
      <c r="D412" s="199"/>
    </row>
    <row r="413" spans="1:4">
      <c r="A413" s="229" t="s">
        <v>982</v>
      </c>
      <c r="B413" s="230" t="s">
        <v>983</v>
      </c>
      <c r="C413" s="199"/>
      <c r="D413" s="199"/>
    </row>
    <row r="414" spans="1:4">
      <c r="A414" s="229" t="s">
        <v>984</v>
      </c>
      <c r="B414" s="230" t="s">
        <v>985</v>
      </c>
      <c r="C414" s="199"/>
      <c r="D414" s="199"/>
    </row>
    <row r="415" spans="1:4">
      <c r="A415" s="229" t="s">
        <v>986</v>
      </c>
      <c r="B415" s="230" t="s">
        <v>987</v>
      </c>
      <c r="C415" s="199"/>
      <c r="D415" s="199"/>
    </row>
    <row r="416" spans="1:4">
      <c r="A416" s="229" t="s">
        <v>988</v>
      </c>
      <c r="B416" s="230" t="s">
        <v>989</v>
      </c>
      <c r="C416" s="199"/>
      <c r="D416" s="199"/>
    </row>
    <row r="417" spans="1:4">
      <c r="A417" s="229" t="s">
        <v>990</v>
      </c>
      <c r="B417" s="239" t="s">
        <v>991</v>
      </c>
      <c r="C417" s="199"/>
      <c r="D417" s="199"/>
    </row>
    <row r="418" spans="1:4">
      <c r="A418" s="229" t="s">
        <v>992</v>
      </c>
      <c r="B418" s="230" t="s">
        <v>993</v>
      </c>
      <c r="C418" s="199"/>
      <c r="D418" s="199"/>
    </row>
    <row r="419" spans="1:4">
      <c r="A419" s="229" t="s">
        <v>994</v>
      </c>
      <c r="B419" s="230" t="s">
        <v>995</v>
      </c>
      <c r="C419" s="199"/>
      <c r="D419" s="199"/>
    </row>
    <row r="420" spans="1:4">
      <c r="A420" s="229" t="s">
        <v>996</v>
      </c>
      <c r="B420" s="230" t="s">
        <v>997</v>
      </c>
      <c r="C420" s="199"/>
      <c r="D420" s="199"/>
    </row>
    <row r="421" spans="1:4">
      <c r="A421" s="229" t="s">
        <v>998</v>
      </c>
      <c r="B421" s="230" t="s">
        <v>999</v>
      </c>
      <c r="C421" s="199"/>
      <c r="D421" s="199"/>
    </row>
    <row r="422" spans="1:4">
      <c r="A422" s="229" t="s">
        <v>1000</v>
      </c>
      <c r="B422" s="230" t="s">
        <v>1001</v>
      </c>
      <c r="C422" s="199"/>
      <c r="D422" s="199"/>
    </row>
    <row r="423" spans="1:4">
      <c r="A423" s="229" t="s">
        <v>1002</v>
      </c>
      <c r="B423" s="230" t="s">
        <v>1003</v>
      </c>
      <c r="C423" s="199"/>
      <c r="D423" s="199"/>
    </row>
    <row r="424" spans="1:4">
      <c r="A424" s="229" t="s">
        <v>1004</v>
      </c>
      <c r="B424" s="230" t="s">
        <v>1005</v>
      </c>
      <c r="C424" s="199"/>
      <c r="D424" s="199"/>
    </row>
    <row r="425" spans="1:4">
      <c r="A425" s="229" t="s">
        <v>1006</v>
      </c>
      <c r="B425" s="230" t="s">
        <v>1007</v>
      </c>
      <c r="C425" s="199"/>
      <c r="D425" s="199"/>
    </row>
    <row r="426" spans="1:4">
      <c r="A426" s="229" t="s">
        <v>1008</v>
      </c>
      <c r="B426" s="230" t="s">
        <v>1009</v>
      </c>
      <c r="C426" s="199"/>
      <c r="D426" s="199"/>
    </row>
    <row r="427" spans="1:4">
      <c r="A427" s="229" t="s">
        <v>1010</v>
      </c>
      <c r="B427" s="230" t="s">
        <v>1011</v>
      </c>
      <c r="C427" s="199"/>
      <c r="D427" s="199"/>
    </row>
    <row r="428" spans="1:4" ht="18.75">
      <c r="A428" s="228">
        <v>9</v>
      </c>
      <c r="B428" s="235" t="s">
        <v>1012</v>
      </c>
      <c r="C428" s="227"/>
      <c r="D428" s="227"/>
    </row>
    <row r="429" spans="1:4">
      <c r="A429" s="229" t="s">
        <v>1013</v>
      </c>
      <c r="B429" s="239" t="s">
        <v>1014</v>
      </c>
      <c r="C429" s="199"/>
      <c r="D429" s="199"/>
    </row>
    <row r="430" spans="1:4">
      <c r="A430" s="229" t="s">
        <v>1015</v>
      </c>
      <c r="B430" s="239" t="s">
        <v>1016</v>
      </c>
      <c r="C430" s="199"/>
      <c r="D430" s="199"/>
    </row>
    <row r="431" spans="1:4">
      <c r="A431" s="229" t="s">
        <v>1017</v>
      </c>
      <c r="B431" s="239" t="s">
        <v>1018</v>
      </c>
      <c r="C431" s="199"/>
      <c r="D431" s="199"/>
    </row>
    <row r="432" spans="1:4">
      <c r="A432" s="229" t="s">
        <v>1019</v>
      </c>
      <c r="B432" s="231" t="s">
        <v>1020</v>
      </c>
      <c r="C432" s="199"/>
      <c r="D432" s="199"/>
    </row>
    <row r="433" spans="1:4">
      <c r="A433" s="229" t="s">
        <v>1021</v>
      </c>
      <c r="B433" s="230" t="s">
        <v>1022</v>
      </c>
      <c r="C433" s="199"/>
      <c r="D433" s="199"/>
    </row>
    <row r="434" spans="1:4">
      <c r="A434" s="229" t="s">
        <v>1023</v>
      </c>
      <c r="B434" s="230" t="s">
        <v>1024</v>
      </c>
      <c r="C434" s="199"/>
      <c r="D434" s="199"/>
    </row>
    <row r="435" spans="1:4">
      <c r="A435" s="229" t="s">
        <v>1025</v>
      </c>
      <c r="B435" s="230" t="s">
        <v>1026</v>
      </c>
      <c r="C435" s="199"/>
      <c r="D435" s="199"/>
    </row>
    <row r="436" spans="1:4">
      <c r="A436" s="229" t="s">
        <v>1027</v>
      </c>
      <c r="B436" s="230" t="s">
        <v>1028</v>
      </c>
      <c r="C436" s="199"/>
      <c r="D436" s="199"/>
    </row>
    <row r="437" spans="1:4">
      <c r="A437" s="229" t="s">
        <v>1029</v>
      </c>
      <c r="B437" s="230" t="s">
        <v>1030</v>
      </c>
      <c r="C437" s="199"/>
      <c r="D437" s="199"/>
    </row>
    <row r="438" spans="1:4">
      <c r="A438" s="229" t="s">
        <v>1031</v>
      </c>
      <c r="B438" s="230" t="s">
        <v>1032</v>
      </c>
      <c r="C438" s="199"/>
      <c r="D438" s="199"/>
    </row>
    <row r="439" spans="1:4" ht="25.5">
      <c r="A439" s="229" t="s">
        <v>1033</v>
      </c>
      <c r="B439" s="230" t="s">
        <v>1034</v>
      </c>
      <c r="C439" s="199"/>
      <c r="D439" s="199"/>
    </row>
    <row r="440" spans="1:4">
      <c r="A440" s="229" t="s">
        <v>1035</v>
      </c>
      <c r="B440" s="230" t="s">
        <v>1036</v>
      </c>
      <c r="C440" s="199"/>
      <c r="D440" s="199"/>
    </row>
    <row r="441" spans="1:4" ht="25.5">
      <c r="A441" s="229" t="s">
        <v>1037</v>
      </c>
      <c r="B441" s="230" t="s">
        <v>1038</v>
      </c>
      <c r="C441" s="199"/>
      <c r="D441" s="199"/>
    </row>
    <row r="442" spans="1:4" ht="25.5">
      <c r="A442" s="229" t="s">
        <v>1039</v>
      </c>
      <c r="B442" s="230" t="s">
        <v>1040</v>
      </c>
      <c r="C442" s="199"/>
      <c r="D442" s="199"/>
    </row>
    <row r="443" spans="1:4">
      <c r="A443" s="229" t="s">
        <v>1041</v>
      </c>
      <c r="B443" s="230" t="s">
        <v>1042</v>
      </c>
      <c r="C443" s="199"/>
      <c r="D443" s="199"/>
    </row>
    <row r="444" spans="1:4">
      <c r="A444" s="229" t="s">
        <v>1043</v>
      </c>
      <c r="B444" s="230" t="s">
        <v>1044</v>
      </c>
      <c r="C444" s="199"/>
      <c r="D444" s="199"/>
    </row>
    <row r="445" spans="1:4">
      <c r="A445" s="229" t="s">
        <v>1045</v>
      </c>
      <c r="B445" s="230" t="s">
        <v>1046</v>
      </c>
      <c r="C445" s="199"/>
      <c r="D445" s="199"/>
    </row>
    <row r="446" spans="1:4">
      <c r="A446" s="229" t="s">
        <v>1047</v>
      </c>
      <c r="B446" s="230" t="s">
        <v>1048</v>
      </c>
      <c r="C446" s="199"/>
      <c r="D446" s="199"/>
    </row>
    <row r="447" spans="1:4">
      <c r="A447" s="229" t="s">
        <v>1049</v>
      </c>
      <c r="B447" s="230" t="s">
        <v>1050</v>
      </c>
      <c r="C447" s="199"/>
      <c r="D447" s="199"/>
    </row>
    <row r="448" spans="1:4">
      <c r="A448" s="229" t="s">
        <v>1051</v>
      </c>
      <c r="B448" s="230" t="s">
        <v>1052</v>
      </c>
      <c r="C448" s="199"/>
      <c r="D448" s="199"/>
    </row>
    <row r="449" spans="1:4">
      <c r="A449" s="229" t="s">
        <v>1053</v>
      </c>
      <c r="B449" s="239" t="s">
        <v>1054</v>
      </c>
      <c r="C449" s="199"/>
      <c r="D449" s="199"/>
    </row>
    <row r="450" spans="1:4">
      <c r="A450" s="229" t="s">
        <v>1055</v>
      </c>
      <c r="B450" s="239" t="s">
        <v>1056</v>
      </c>
      <c r="C450" s="199"/>
      <c r="D450" s="199"/>
    </row>
    <row r="451" spans="1:4">
      <c r="A451" s="229" t="s">
        <v>1057</v>
      </c>
      <c r="B451" s="230" t="s">
        <v>1058</v>
      </c>
      <c r="C451" s="199"/>
      <c r="D451" s="199"/>
    </row>
    <row r="452" spans="1:4">
      <c r="A452" s="229" t="s">
        <v>1059</v>
      </c>
      <c r="B452" s="230" t="s">
        <v>1060</v>
      </c>
      <c r="C452" s="199"/>
      <c r="D452" s="199"/>
    </row>
    <row r="453" spans="1:4">
      <c r="A453" s="229" t="s">
        <v>1061</v>
      </c>
      <c r="B453" s="230" t="s">
        <v>1062</v>
      </c>
      <c r="C453" s="199"/>
      <c r="D453" s="199"/>
    </row>
    <row r="454" spans="1:4">
      <c r="A454" s="229" t="s">
        <v>1063</v>
      </c>
      <c r="B454" s="230" t="s">
        <v>1064</v>
      </c>
      <c r="C454" s="199"/>
      <c r="D454" s="199"/>
    </row>
    <row r="455" spans="1:4">
      <c r="A455" s="229" t="s">
        <v>1065</v>
      </c>
      <c r="B455" s="230" t="s">
        <v>1066</v>
      </c>
      <c r="C455" s="199"/>
      <c r="D455" s="199"/>
    </row>
    <row r="456" spans="1:4">
      <c r="A456" s="229" t="s">
        <v>1067</v>
      </c>
      <c r="B456" s="230" t="s">
        <v>1068</v>
      </c>
      <c r="C456" s="199"/>
      <c r="D456" s="199"/>
    </row>
    <row r="457" spans="1:4">
      <c r="A457" s="229" t="s">
        <v>1069</v>
      </c>
      <c r="B457" s="230" t="s">
        <v>1070</v>
      </c>
      <c r="C457" s="199"/>
      <c r="D457" s="199"/>
    </row>
    <row r="458" spans="1:4">
      <c r="A458" s="229" t="s">
        <v>1071</v>
      </c>
      <c r="B458" s="230" t="s">
        <v>1072</v>
      </c>
      <c r="C458" s="199"/>
      <c r="D458" s="199"/>
    </row>
    <row r="459" spans="1:4">
      <c r="A459" s="229" t="s">
        <v>1073</v>
      </c>
      <c r="B459" s="230" t="s">
        <v>1074</v>
      </c>
      <c r="C459" s="199"/>
      <c r="D459" s="199"/>
    </row>
    <row r="460" spans="1:4">
      <c r="A460" s="229" t="s">
        <v>1075</v>
      </c>
      <c r="B460" s="230" t="s">
        <v>1076</v>
      </c>
      <c r="C460" s="199"/>
      <c r="D460" s="199"/>
    </row>
    <row r="461" spans="1:4">
      <c r="A461" s="229" t="s">
        <v>1077</v>
      </c>
      <c r="B461" s="230" t="s">
        <v>1078</v>
      </c>
      <c r="C461" s="199"/>
      <c r="D461" s="199"/>
    </row>
    <row r="462" spans="1:4">
      <c r="A462" s="229" t="s">
        <v>1079</v>
      </c>
      <c r="B462" s="230" t="s">
        <v>1080</v>
      </c>
      <c r="C462" s="199"/>
      <c r="D462" s="199"/>
    </row>
    <row r="463" spans="1:4" ht="37.5">
      <c r="A463" s="228">
        <v>10</v>
      </c>
      <c r="B463" s="235" t="s">
        <v>1081</v>
      </c>
      <c r="C463" s="227"/>
      <c r="D463" s="227"/>
    </row>
    <row r="464" spans="1:4">
      <c r="A464" s="229" t="s">
        <v>1082</v>
      </c>
      <c r="B464" s="230" t="s">
        <v>1083</v>
      </c>
      <c r="C464" s="199"/>
      <c r="D464" s="199"/>
    </row>
    <row r="465" spans="1:4">
      <c r="A465" s="229" t="s">
        <v>1084</v>
      </c>
      <c r="B465" s="230" t="s">
        <v>1085</v>
      </c>
      <c r="C465" s="199"/>
      <c r="D465" s="199"/>
    </row>
    <row r="466" spans="1:4">
      <c r="A466" s="229" t="s">
        <v>1086</v>
      </c>
      <c r="B466" s="239" t="s">
        <v>1087</v>
      </c>
      <c r="C466" s="199"/>
      <c r="D466" s="199"/>
    </row>
    <row r="467" spans="1:4">
      <c r="A467" s="229" t="s">
        <v>1088</v>
      </c>
      <c r="B467" s="239" t="s">
        <v>1089</v>
      </c>
      <c r="C467" s="199"/>
      <c r="D467" s="199"/>
    </row>
    <row r="468" spans="1:4">
      <c r="A468" s="229" t="s">
        <v>1090</v>
      </c>
      <c r="B468" s="230" t="s">
        <v>1091</v>
      </c>
      <c r="C468" s="199"/>
      <c r="D468" s="199"/>
    </row>
    <row r="469" spans="1:4">
      <c r="A469" s="229" t="s">
        <v>1092</v>
      </c>
      <c r="B469" s="239" t="s">
        <v>1093</v>
      </c>
      <c r="C469" s="199"/>
      <c r="D469" s="199"/>
    </row>
    <row r="470" spans="1:4">
      <c r="A470" s="229" t="s">
        <v>1094</v>
      </c>
      <c r="B470" s="239" t="s">
        <v>1095</v>
      </c>
      <c r="C470" s="199"/>
      <c r="D470" s="199"/>
    </row>
    <row r="471" spans="1:4">
      <c r="A471" s="229" t="s">
        <v>1096</v>
      </c>
      <c r="B471" s="239" t="s">
        <v>1097</v>
      </c>
      <c r="C471" s="199"/>
      <c r="D471" s="199"/>
    </row>
    <row r="472" spans="1:4">
      <c r="A472" s="229" t="s">
        <v>1098</v>
      </c>
      <c r="B472" s="239" t="s">
        <v>1099</v>
      </c>
      <c r="C472" s="199"/>
      <c r="D472" s="199"/>
    </row>
    <row r="473" spans="1:4">
      <c r="A473" s="229" t="s">
        <v>1100</v>
      </c>
      <c r="B473" s="239" t="s">
        <v>1101</v>
      </c>
      <c r="C473" s="199"/>
      <c r="D473" s="199"/>
    </row>
    <row r="474" spans="1:4">
      <c r="A474" s="229" t="s">
        <v>1102</v>
      </c>
      <c r="B474" s="239" t="s">
        <v>1103</v>
      </c>
      <c r="C474" s="199"/>
      <c r="D474" s="199"/>
    </row>
    <row r="475" spans="1:4">
      <c r="A475" s="229" t="s">
        <v>1104</v>
      </c>
      <c r="B475" s="230" t="s">
        <v>1105</v>
      </c>
      <c r="C475" s="199"/>
      <c r="D475" s="199"/>
    </row>
    <row r="476" spans="1:4">
      <c r="A476" s="229" t="s">
        <v>1106</v>
      </c>
      <c r="B476" s="230" t="s">
        <v>1107</v>
      </c>
      <c r="C476" s="199"/>
      <c r="D476" s="199"/>
    </row>
    <row r="477" spans="1:4" ht="25.5">
      <c r="A477" s="229" t="s">
        <v>1108</v>
      </c>
      <c r="B477" s="239" t="s">
        <v>1109</v>
      </c>
      <c r="C477" s="199"/>
      <c r="D477" s="199"/>
    </row>
    <row r="478" spans="1:4" ht="25.5">
      <c r="A478" s="229" t="s">
        <v>1110</v>
      </c>
      <c r="B478" s="239" t="s">
        <v>1111</v>
      </c>
      <c r="C478" s="199"/>
      <c r="D478" s="199"/>
    </row>
    <row r="479" spans="1:4">
      <c r="A479" s="229" t="s">
        <v>1112</v>
      </c>
      <c r="B479" s="239" t="s">
        <v>1113</v>
      </c>
      <c r="C479" s="199"/>
      <c r="D479" s="199"/>
    </row>
    <row r="480" spans="1:4">
      <c r="A480" s="229" t="s">
        <v>1114</v>
      </c>
      <c r="B480" s="239" t="s">
        <v>1115</v>
      </c>
      <c r="C480" s="199"/>
      <c r="D480" s="199"/>
    </row>
    <row r="481" spans="1:4">
      <c r="A481" s="229" t="s">
        <v>1116</v>
      </c>
      <c r="B481" s="239" t="s">
        <v>1117</v>
      </c>
      <c r="C481" s="199"/>
      <c r="D481" s="199"/>
    </row>
    <row r="482" spans="1:4">
      <c r="A482" s="229" t="s">
        <v>1118</v>
      </c>
      <c r="B482" s="239" t="s">
        <v>1119</v>
      </c>
      <c r="C482" s="199"/>
      <c r="D482" s="199"/>
    </row>
    <row r="483" spans="1:4">
      <c r="A483" s="229" t="s">
        <v>1120</v>
      </c>
      <c r="B483" s="230" t="s">
        <v>1121</v>
      </c>
      <c r="C483" s="199"/>
      <c r="D483" s="199"/>
    </row>
    <row r="484" spans="1:4">
      <c r="A484" s="229" t="s">
        <v>1122</v>
      </c>
      <c r="B484" s="230" t="s">
        <v>1123</v>
      </c>
      <c r="C484" s="199"/>
      <c r="D484" s="199"/>
    </row>
    <row r="485" spans="1:4">
      <c r="A485" s="229" t="s">
        <v>1124</v>
      </c>
      <c r="B485" s="230" t="s">
        <v>1125</v>
      </c>
      <c r="C485" s="199"/>
      <c r="D485" s="199"/>
    </row>
    <row r="486" spans="1:4">
      <c r="A486" s="229" t="s">
        <v>1126</v>
      </c>
      <c r="B486" s="230" t="s">
        <v>1127</v>
      </c>
      <c r="C486" s="199"/>
      <c r="D486" s="199"/>
    </row>
    <row r="487" spans="1:4">
      <c r="A487" s="229" t="s">
        <v>1128</v>
      </c>
      <c r="B487" s="230" t="s">
        <v>1129</v>
      </c>
      <c r="C487" s="199"/>
      <c r="D487" s="199"/>
    </row>
    <row r="488" spans="1:4">
      <c r="A488" s="229" t="s">
        <v>1130</v>
      </c>
      <c r="B488" s="239" t="s">
        <v>1131</v>
      </c>
      <c r="C488" s="199"/>
      <c r="D488" s="199"/>
    </row>
    <row r="489" spans="1:4">
      <c r="A489" s="229" t="s">
        <v>1132</v>
      </c>
      <c r="B489" s="239" t="s">
        <v>1133</v>
      </c>
      <c r="C489" s="199"/>
      <c r="D489" s="199"/>
    </row>
    <row r="490" spans="1:4">
      <c r="A490" s="229" t="s">
        <v>1134</v>
      </c>
      <c r="B490" s="230" t="s">
        <v>1135</v>
      </c>
      <c r="C490" s="199"/>
      <c r="D490" s="199"/>
    </row>
    <row r="491" spans="1:4">
      <c r="A491" s="229" t="s">
        <v>1136</v>
      </c>
      <c r="B491" s="230" t="s">
        <v>1137</v>
      </c>
      <c r="C491" s="199"/>
      <c r="D491" s="199"/>
    </row>
    <row r="492" spans="1:4" ht="18.75">
      <c r="A492" s="228">
        <v>11</v>
      </c>
      <c r="B492" s="235" t="s">
        <v>1138</v>
      </c>
      <c r="C492" s="227"/>
      <c r="D492" s="227"/>
    </row>
    <row r="493" spans="1:4">
      <c r="A493" s="229" t="s">
        <v>1139</v>
      </c>
      <c r="B493" s="230" t="s">
        <v>1140</v>
      </c>
      <c r="C493" s="199"/>
      <c r="D493" s="199"/>
    </row>
    <row r="494" spans="1:4">
      <c r="A494" s="229" t="s">
        <v>1141</v>
      </c>
      <c r="B494" s="230" t="s">
        <v>1142</v>
      </c>
      <c r="C494" s="199"/>
      <c r="D494" s="199"/>
    </row>
    <row r="495" spans="1:4">
      <c r="A495" s="229" t="s">
        <v>1143</v>
      </c>
      <c r="B495" s="230" t="s">
        <v>1144</v>
      </c>
      <c r="C495" s="199"/>
      <c r="D495" s="199"/>
    </row>
    <row r="496" spans="1:4">
      <c r="A496" s="229" t="s">
        <v>1145</v>
      </c>
      <c r="B496" s="230" t="s">
        <v>1146</v>
      </c>
      <c r="C496" s="199"/>
      <c r="D496" s="199"/>
    </row>
    <row r="497" spans="1:4" ht="25.5">
      <c r="A497" s="229" t="s">
        <v>1147</v>
      </c>
      <c r="B497" s="230" t="s">
        <v>1148</v>
      </c>
      <c r="C497" s="199"/>
      <c r="D497" s="199"/>
    </row>
    <row r="498" spans="1:4" ht="25.5">
      <c r="A498" s="229" t="s">
        <v>1149</v>
      </c>
      <c r="B498" s="230" t="s">
        <v>1150</v>
      </c>
      <c r="C498" s="199"/>
      <c r="D498" s="199"/>
    </row>
    <row r="499" spans="1:4" ht="25.5">
      <c r="A499" s="229" t="s">
        <v>1151</v>
      </c>
      <c r="B499" s="230" t="s">
        <v>1152</v>
      </c>
      <c r="C499" s="199"/>
      <c r="D499" s="199"/>
    </row>
    <row r="500" spans="1:4">
      <c r="A500" s="229" t="s">
        <v>1153</v>
      </c>
      <c r="B500" s="230" t="s">
        <v>1154</v>
      </c>
      <c r="C500" s="199"/>
      <c r="D500" s="199"/>
    </row>
    <row r="501" spans="1:4">
      <c r="A501" s="229" t="s">
        <v>1155</v>
      </c>
      <c r="B501" s="230" t="s">
        <v>1156</v>
      </c>
      <c r="C501" s="199"/>
      <c r="D501" s="199"/>
    </row>
    <row r="502" spans="1:4">
      <c r="A502" s="229" t="s">
        <v>1157</v>
      </c>
      <c r="B502" s="230" t="s">
        <v>1158</v>
      </c>
      <c r="C502" s="199"/>
      <c r="D502" s="199"/>
    </row>
    <row r="503" spans="1:4">
      <c r="A503" s="229" t="s">
        <v>1159</v>
      </c>
      <c r="B503" s="230" t="s">
        <v>1160</v>
      </c>
      <c r="C503" s="199"/>
      <c r="D503" s="199"/>
    </row>
    <row r="504" spans="1:4">
      <c r="A504" s="229" t="s">
        <v>1161</v>
      </c>
      <c r="B504" s="230" t="s">
        <v>1162</v>
      </c>
      <c r="C504" s="199"/>
      <c r="D504" s="199"/>
    </row>
    <row r="505" spans="1:4">
      <c r="A505" s="229" t="s">
        <v>1163</v>
      </c>
      <c r="B505" s="230" t="s">
        <v>1164</v>
      </c>
      <c r="C505" s="199"/>
      <c r="D505" s="199"/>
    </row>
    <row r="506" spans="1:4">
      <c r="A506" s="229" t="s">
        <v>1165</v>
      </c>
      <c r="B506" s="230" t="s">
        <v>1166</v>
      </c>
      <c r="C506" s="199"/>
      <c r="D506" s="199"/>
    </row>
    <row r="507" spans="1:4">
      <c r="A507" s="229" t="s">
        <v>1167</v>
      </c>
      <c r="B507" s="230" t="s">
        <v>1168</v>
      </c>
      <c r="C507" s="199"/>
      <c r="D507" s="199"/>
    </row>
    <row r="508" spans="1:4">
      <c r="A508" s="229" t="s">
        <v>1169</v>
      </c>
      <c r="B508" s="230" t="s">
        <v>1170</v>
      </c>
      <c r="C508" s="199"/>
      <c r="D508" s="199"/>
    </row>
    <row r="509" spans="1:4">
      <c r="A509" s="229" t="s">
        <v>1171</v>
      </c>
      <c r="B509" s="230" t="s">
        <v>1172</v>
      </c>
      <c r="C509" s="199"/>
      <c r="D509" s="199"/>
    </row>
    <row r="510" spans="1:4">
      <c r="A510" s="229" t="s">
        <v>1173</v>
      </c>
      <c r="B510" s="230" t="s">
        <v>1174</v>
      </c>
      <c r="C510" s="199"/>
      <c r="D510" s="199"/>
    </row>
    <row r="511" spans="1:4">
      <c r="A511" s="229" t="s">
        <v>1175</v>
      </c>
      <c r="B511" s="230" t="s">
        <v>1176</v>
      </c>
      <c r="C511" s="199"/>
      <c r="D511" s="199"/>
    </row>
    <row r="512" spans="1:4">
      <c r="A512" s="229" t="s">
        <v>1177</v>
      </c>
      <c r="B512" s="230" t="s">
        <v>1178</v>
      </c>
      <c r="C512" s="199"/>
      <c r="D512" s="199"/>
    </row>
    <row r="513" spans="1:4">
      <c r="A513" s="229" t="s">
        <v>1179</v>
      </c>
      <c r="B513" s="230" t="s">
        <v>1180</v>
      </c>
      <c r="C513" s="199"/>
      <c r="D513" s="199"/>
    </row>
    <row r="514" spans="1:4">
      <c r="A514" s="229" t="s">
        <v>1181</v>
      </c>
      <c r="B514" s="230" t="s">
        <v>1182</v>
      </c>
      <c r="C514" s="199"/>
      <c r="D514" s="199"/>
    </row>
    <row r="515" spans="1:4">
      <c r="A515" s="229" t="s">
        <v>1183</v>
      </c>
      <c r="B515" s="230" t="s">
        <v>1184</v>
      </c>
      <c r="C515" s="199"/>
      <c r="D515" s="199"/>
    </row>
    <row r="516" spans="1:4">
      <c r="A516" s="229" t="s">
        <v>1185</v>
      </c>
      <c r="B516" s="230" t="s">
        <v>1186</v>
      </c>
      <c r="C516" s="199"/>
      <c r="D516" s="199"/>
    </row>
    <row r="517" spans="1:4">
      <c r="A517" s="229" t="s">
        <v>1187</v>
      </c>
      <c r="B517" s="230" t="s">
        <v>1188</v>
      </c>
      <c r="C517" s="199"/>
      <c r="D517" s="199"/>
    </row>
    <row r="518" spans="1:4">
      <c r="A518" s="229" t="s">
        <v>1189</v>
      </c>
      <c r="B518" s="230" t="s">
        <v>1190</v>
      </c>
      <c r="C518" s="199"/>
      <c r="D518" s="199"/>
    </row>
    <row r="519" spans="1:4">
      <c r="A519" s="229" t="s">
        <v>1191</v>
      </c>
      <c r="B519" s="230" t="s">
        <v>1192</v>
      </c>
      <c r="C519" s="199"/>
      <c r="D519" s="199"/>
    </row>
    <row r="520" spans="1:4">
      <c r="A520" s="229" t="s">
        <v>1193</v>
      </c>
      <c r="B520" s="230" t="s">
        <v>1194</v>
      </c>
      <c r="C520" s="199"/>
      <c r="D520" s="199"/>
    </row>
    <row r="521" spans="1:4">
      <c r="A521" s="229" t="s">
        <v>1195</v>
      </c>
      <c r="B521" s="230" t="s">
        <v>1196</v>
      </c>
      <c r="C521" s="199"/>
      <c r="D521" s="199"/>
    </row>
    <row r="522" spans="1:4">
      <c r="A522" s="229" t="s">
        <v>1197</v>
      </c>
      <c r="B522" s="230" t="s">
        <v>1198</v>
      </c>
      <c r="C522" s="199"/>
      <c r="D522" s="199"/>
    </row>
    <row r="523" spans="1:4">
      <c r="A523" s="229" t="s">
        <v>1199</v>
      </c>
      <c r="B523" s="230" t="s">
        <v>1200</v>
      </c>
      <c r="C523" s="199"/>
      <c r="D523" s="199"/>
    </row>
    <row r="524" spans="1:4">
      <c r="A524" s="229" t="s">
        <v>1201</v>
      </c>
      <c r="B524" s="230" t="s">
        <v>1202</v>
      </c>
      <c r="C524" s="199"/>
      <c r="D524" s="199"/>
    </row>
    <row r="525" spans="1:4">
      <c r="A525" s="229" t="s">
        <v>1203</v>
      </c>
      <c r="B525" s="230" t="s">
        <v>1204</v>
      </c>
      <c r="C525" s="199"/>
      <c r="D525" s="199"/>
    </row>
    <row r="526" spans="1:4">
      <c r="A526" s="229" t="s">
        <v>1205</v>
      </c>
      <c r="B526" s="230" t="s">
        <v>1206</v>
      </c>
      <c r="C526" s="199"/>
      <c r="D526" s="199"/>
    </row>
    <row r="527" spans="1:4">
      <c r="A527" s="229" t="s">
        <v>1207</v>
      </c>
      <c r="B527" s="230" t="s">
        <v>1208</v>
      </c>
      <c r="C527" s="199"/>
      <c r="D527" s="199"/>
    </row>
    <row r="528" spans="1:4">
      <c r="A528" s="229" t="s">
        <v>1209</v>
      </c>
      <c r="B528" s="230" t="s">
        <v>1210</v>
      </c>
      <c r="C528" s="199"/>
      <c r="D528" s="199"/>
    </row>
    <row r="529" spans="1:4">
      <c r="A529" s="229" t="s">
        <v>1211</v>
      </c>
      <c r="B529" s="231" t="s">
        <v>1212</v>
      </c>
      <c r="C529" s="199"/>
      <c r="D529" s="199"/>
    </row>
    <row r="530" spans="1:4" ht="18.75">
      <c r="A530" s="228">
        <v>12</v>
      </c>
      <c r="B530" s="235" t="s">
        <v>1213</v>
      </c>
      <c r="C530" s="227"/>
      <c r="D530" s="227"/>
    </row>
    <row r="531" spans="1:4">
      <c r="A531" s="229" t="s">
        <v>1214</v>
      </c>
      <c r="B531" s="239" t="s">
        <v>1215</v>
      </c>
      <c r="C531" s="199"/>
      <c r="D531" s="199"/>
    </row>
    <row r="532" spans="1:4">
      <c r="A532" s="229" t="s">
        <v>1216</v>
      </c>
      <c r="B532" s="239" t="s">
        <v>1217</v>
      </c>
      <c r="C532" s="199"/>
      <c r="D532" s="199"/>
    </row>
    <row r="533" spans="1:4">
      <c r="A533" s="229" t="s">
        <v>1218</v>
      </c>
      <c r="B533" s="230" t="s">
        <v>1219</v>
      </c>
      <c r="C533" s="199"/>
      <c r="D533" s="199"/>
    </row>
    <row r="534" spans="1:4">
      <c r="A534" s="229" t="s">
        <v>1220</v>
      </c>
      <c r="B534" s="230" t="s">
        <v>1221</v>
      </c>
      <c r="C534" s="199"/>
      <c r="D534" s="199"/>
    </row>
    <row r="535" spans="1:4">
      <c r="A535" s="229" t="s">
        <v>1222</v>
      </c>
      <c r="B535" s="230" t="s">
        <v>1223</v>
      </c>
      <c r="C535" s="199"/>
      <c r="D535" s="199"/>
    </row>
    <row r="536" spans="1:4">
      <c r="A536" s="229" t="s">
        <v>1224</v>
      </c>
      <c r="B536" s="231" t="s">
        <v>1225</v>
      </c>
      <c r="C536" s="199"/>
      <c r="D536" s="199"/>
    </row>
    <row r="537" spans="1:4">
      <c r="A537" s="229" t="s">
        <v>1226</v>
      </c>
      <c r="B537" s="230" t="s">
        <v>1227</v>
      </c>
      <c r="C537" s="199"/>
      <c r="D537" s="199"/>
    </row>
    <row r="538" spans="1:4">
      <c r="A538" s="229" t="s">
        <v>1228</v>
      </c>
      <c r="B538" s="230" t="s">
        <v>1229</v>
      </c>
      <c r="C538" s="199"/>
      <c r="D538" s="199"/>
    </row>
    <row r="539" spans="1:4">
      <c r="A539" s="229" t="s">
        <v>1230</v>
      </c>
      <c r="B539" s="230" t="s">
        <v>1231</v>
      </c>
      <c r="C539" s="199"/>
      <c r="D539" s="199"/>
    </row>
    <row r="540" spans="1:4">
      <c r="A540" s="229" t="s">
        <v>1232</v>
      </c>
      <c r="B540" s="230" t="s">
        <v>1233</v>
      </c>
      <c r="C540" s="199"/>
      <c r="D540" s="199"/>
    </row>
    <row r="541" spans="1:4">
      <c r="A541" s="229" t="s">
        <v>1234</v>
      </c>
      <c r="B541" s="230" t="s">
        <v>1235</v>
      </c>
      <c r="C541" s="199"/>
      <c r="D541" s="199"/>
    </row>
    <row r="542" spans="1:4">
      <c r="A542" s="229" t="s">
        <v>1236</v>
      </c>
      <c r="B542" s="230" t="s">
        <v>1237</v>
      </c>
      <c r="C542" s="199"/>
      <c r="D542" s="199"/>
    </row>
    <row r="543" spans="1:4">
      <c r="A543" s="229" t="s">
        <v>1238</v>
      </c>
      <c r="B543" s="239" t="s">
        <v>1239</v>
      </c>
      <c r="C543" s="199"/>
      <c r="D543" s="199"/>
    </row>
    <row r="544" spans="1:4">
      <c r="A544" s="229" t="s">
        <v>1240</v>
      </c>
      <c r="B544" s="231" t="s">
        <v>1241</v>
      </c>
      <c r="C544" s="199"/>
      <c r="D544" s="199"/>
    </row>
    <row r="545" spans="1:4">
      <c r="A545" s="229" t="s">
        <v>1242</v>
      </c>
      <c r="B545" s="230" t="s">
        <v>1243</v>
      </c>
      <c r="C545" s="199"/>
      <c r="D545" s="199"/>
    </row>
    <row r="546" spans="1:4">
      <c r="A546" s="229" t="s">
        <v>1244</v>
      </c>
      <c r="B546" s="230" t="s">
        <v>1245</v>
      </c>
      <c r="C546" s="199"/>
      <c r="D546" s="199"/>
    </row>
    <row r="547" spans="1:4" ht="18.75">
      <c r="A547" s="228">
        <v>13</v>
      </c>
      <c r="B547" s="235" t="s">
        <v>1246</v>
      </c>
      <c r="C547" s="227"/>
      <c r="D547" s="227"/>
    </row>
    <row r="548" spans="1:4">
      <c r="A548" s="229" t="s">
        <v>1247</v>
      </c>
      <c r="B548" s="230" t="s">
        <v>1248</v>
      </c>
      <c r="C548" s="199"/>
      <c r="D548" s="199"/>
    </row>
    <row r="549" spans="1:4">
      <c r="A549" s="229" t="s">
        <v>1249</v>
      </c>
      <c r="B549" s="230" t="s">
        <v>1250</v>
      </c>
      <c r="C549" s="199"/>
      <c r="D549" s="199"/>
    </row>
    <row r="550" spans="1:4">
      <c r="A550" s="229" t="s">
        <v>1251</v>
      </c>
      <c r="B550" s="230" t="s">
        <v>1252</v>
      </c>
      <c r="C550" s="199"/>
      <c r="D550" s="199"/>
    </row>
    <row r="551" spans="1:4" ht="25.5">
      <c r="A551" s="229" t="s">
        <v>1253</v>
      </c>
      <c r="B551" s="230" t="s">
        <v>1254</v>
      </c>
      <c r="C551" s="199"/>
      <c r="D551" s="199"/>
    </row>
    <row r="552" spans="1:4" ht="25.5">
      <c r="A552" s="229" t="s">
        <v>1255</v>
      </c>
      <c r="B552" s="230" t="s">
        <v>1256</v>
      </c>
      <c r="C552" s="199"/>
      <c r="D552" s="199"/>
    </row>
    <row r="553" spans="1:4" ht="25.5">
      <c r="A553" s="229" t="s">
        <v>1257</v>
      </c>
      <c r="B553" s="230" t="s">
        <v>1258</v>
      </c>
      <c r="C553" s="199"/>
      <c r="D553" s="199"/>
    </row>
    <row r="554" spans="1:4" ht="25.5">
      <c r="A554" s="229" t="s">
        <v>1259</v>
      </c>
      <c r="B554" s="230" t="s">
        <v>1260</v>
      </c>
      <c r="C554" s="199"/>
      <c r="D554" s="199"/>
    </row>
    <row r="555" spans="1:4">
      <c r="A555" s="229" t="s">
        <v>1261</v>
      </c>
      <c r="B555" s="230" t="s">
        <v>1262</v>
      </c>
      <c r="C555" s="199"/>
      <c r="D555" s="199"/>
    </row>
    <row r="556" spans="1:4">
      <c r="A556" s="229" t="s">
        <v>1263</v>
      </c>
      <c r="B556" s="230" t="s">
        <v>1264</v>
      </c>
      <c r="C556" s="199"/>
      <c r="D556" s="199"/>
    </row>
    <row r="557" spans="1:4">
      <c r="A557" s="229" t="s">
        <v>1265</v>
      </c>
      <c r="B557" s="230" t="s">
        <v>1266</v>
      </c>
      <c r="C557" s="199"/>
      <c r="D557" s="199"/>
    </row>
    <row r="558" spans="1:4">
      <c r="A558" s="229" t="s">
        <v>1267</v>
      </c>
      <c r="B558" s="230" t="s">
        <v>1268</v>
      </c>
      <c r="C558" s="199"/>
      <c r="D558" s="199"/>
    </row>
    <row r="559" spans="1:4">
      <c r="A559" s="229" t="s">
        <v>1269</v>
      </c>
      <c r="B559" s="230" t="s">
        <v>1270</v>
      </c>
      <c r="C559" s="199"/>
      <c r="D559" s="199"/>
    </row>
    <row r="560" spans="1:4">
      <c r="A560" s="234" t="s">
        <v>1271</v>
      </c>
      <c r="B560" s="239" t="s">
        <v>1272</v>
      </c>
      <c r="C560" s="199"/>
      <c r="D560" s="199"/>
    </row>
    <row r="561" spans="1:4">
      <c r="A561" s="234" t="s">
        <v>1273</v>
      </c>
      <c r="B561" s="239" t="s">
        <v>1274</v>
      </c>
      <c r="C561" s="199"/>
      <c r="D561" s="199"/>
    </row>
    <row r="562" spans="1:4">
      <c r="A562" s="229" t="s">
        <v>1275</v>
      </c>
      <c r="B562" s="230" t="s">
        <v>1276</v>
      </c>
      <c r="C562" s="199"/>
      <c r="D562" s="199"/>
    </row>
    <row r="563" spans="1:4">
      <c r="A563" s="229" t="s">
        <v>1277</v>
      </c>
      <c r="B563" s="230" t="s">
        <v>1278</v>
      </c>
      <c r="C563" s="199"/>
      <c r="D563" s="199"/>
    </row>
    <row r="564" spans="1:4">
      <c r="A564" s="229" t="s">
        <v>1279</v>
      </c>
      <c r="B564" s="230" t="s">
        <v>1280</v>
      </c>
      <c r="C564" s="199"/>
      <c r="D564" s="199"/>
    </row>
    <row r="565" spans="1:4">
      <c r="A565" s="229" t="s">
        <v>1281</v>
      </c>
      <c r="B565" s="239" t="s">
        <v>1282</v>
      </c>
      <c r="C565" s="199"/>
      <c r="D565" s="199"/>
    </row>
    <row r="566" spans="1:4" ht="18.75">
      <c r="A566" s="228">
        <v>14</v>
      </c>
      <c r="B566" s="235" t="s">
        <v>1283</v>
      </c>
      <c r="C566" s="227"/>
      <c r="D566" s="227"/>
    </row>
    <row r="567" spans="1:4">
      <c r="A567" s="229" t="s">
        <v>1284</v>
      </c>
      <c r="B567" s="230" t="s">
        <v>1285</v>
      </c>
      <c r="C567" s="199"/>
      <c r="D567" s="199"/>
    </row>
    <row r="568" spans="1:4">
      <c r="A568" s="229" t="s">
        <v>1286</v>
      </c>
      <c r="B568" s="230" t="s">
        <v>1287</v>
      </c>
      <c r="C568" s="199"/>
      <c r="D568" s="199"/>
    </row>
    <row r="569" spans="1:4">
      <c r="A569" s="229" t="s">
        <v>1288</v>
      </c>
      <c r="B569" s="230" t="s">
        <v>1289</v>
      </c>
      <c r="C569" s="199"/>
      <c r="D569" s="199"/>
    </row>
    <row r="570" spans="1:4">
      <c r="A570" s="229" t="s">
        <v>1290</v>
      </c>
      <c r="B570" s="230" t="s">
        <v>1291</v>
      </c>
      <c r="C570" s="199"/>
      <c r="D570" s="199"/>
    </row>
    <row r="571" spans="1:4">
      <c r="A571" s="229" t="s">
        <v>1292</v>
      </c>
      <c r="B571" s="239" t="s">
        <v>1293</v>
      </c>
      <c r="C571" s="199"/>
      <c r="D571" s="199"/>
    </row>
    <row r="572" spans="1:4">
      <c r="A572" s="229" t="s">
        <v>1294</v>
      </c>
      <c r="B572" s="239" t="s">
        <v>1295</v>
      </c>
      <c r="C572" s="199"/>
      <c r="D572" s="199"/>
    </row>
    <row r="573" spans="1:4" ht="25.5">
      <c r="A573" s="229" t="s">
        <v>1296</v>
      </c>
      <c r="B573" s="239" t="s">
        <v>1297</v>
      </c>
      <c r="C573" s="199"/>
      <c r="D573" s="199"/>
    </row>
    <row r="574" spans="1:4" ht="25.5">
      <c r="A574" s="229" t="s">
        <v>1298</v>
      </c>
      <c r="B574" s="239" t="s">
        <v>1299</v>
      </c>
      <c r="C574" s="199"/>
      <c r="D574" s="199"/>
    </row>
    <row r="575" spans="1:4">
      <c r="A575" s="229" t="s">
        <v>1300</v>
      </c>
      <c r="B575" s="230" t="s">
        <v>1301</v>
      </c>
      <c r="C575" s="199"/>
      <c r="D575" s="199"/>
    </row>
    <row r="576" spans="1:4">
      <c r="A576" s="240" t="s">
        <v>1302</v>
      </c>
      <c r="B576" s="241" t="s">
        <v>1303</v>
      </c>
      <c r="C576" s="199"/>
      <c r="D576" s="199"/>
    </row>
    <row r="577" spans="1:4">
      <c r="A577" s="240" t="s">
        <v>1304</v>
      </c>
      <c r="B577" s="241" t="s">
        <v>1305</v>
      </c>
      <c r="C577" s="199"/>
      <c r="D577" s="199"/>
    </row>
    <row r="578" spans="1:4">
      <c r="A578" s="240" t="s">
        <v>1306</v>
      </c>
      <c r="B578" s="241" t="s">
        <v>1307</v>
      </c>
      <c r="C578" s="199"/>
      <c r="D578" s="199"/>
    </row>
    <row r="579" spans="1:4">
      <c r="A579" s="240" t="s">
        <v>1308</v>
      </c>
      <c r="B579" s="241" t="s">
        <v>1309</v>
      </c>
      <c r="C579" s="199"/>
      <c r="D579" s="199"/>
    </row>
    <row r="580" spans="1:4">
      <c r="A580" s="240" t="s">
        <v>1310</v>
      </c>
      <c r="B580" s="241" t="s">
        <v>1311</v>
      </c>
      <c r="C580" s="199"/>
      <c r="D580" s="199"/>
    </row>
    <row r="581" spans="1:4" ht="18.75">
      <c r="A581" s="228">
        <v>15</v>
      </c>
      <c r="B581" s="235" t="s">
        <v>1312</v>
      </c>
      <c r="C581" s="227"/>
      <c r="D581" s="227"/>
    </row>
    <row r="582" spans="1:4" ht="25.5">
      <c r="A582" s="229" t="s">
        <v>1313</v>
      </c>
      <c r="B582" s="230" t="s">
        <v>1314</v>
      </c>
      <c r="C582" s="199"/>
      <c r="D582" s="199"/>
    </row>
    <row r="583" spans="1:4">
      <c r="A583" s="229" t="s">
        <v>1315</v>
      </c>
      <c r="B583" s="230" t="s">
        <v>1316</v>
      </c>
      <c r="C583" s="199"/>
      <c r="D583" s="199"/>
    </row>
    <row r="584" spans="1:4">
      <c r="A584" s="229" t="s">
        <v>1317</v>
      </c>
      <c r="B584" s="230" t="s">
        <v>1318</v>
      </c>
      <c r="C584" s="199"/>
      <c r="D584" s="199"/>
    </row>
    <row r="585" spans="1:4">
      <c r="A585" s="229" t="s">
        <v>1319</v>
      </c>
      <c r="B585" s="230" t="s">
        <v>1320</v>
      </c>
      <c r="C585" s="199"/>
      <c r="D585" s="199"/>
    </row>
    <row r="586" spans="1:4">
      <c r="A586" s="229" t="s">
        <v>1321</v>
      </c>
      <c r="B586" s="230" t="s">
        <v>1322</v>
      </c>
      <c r="C586" s="199"/>
      <c r="D586" s="199"/>
    </row>
    <row r="587" spans="1:4" ht="25.5">
      <c r="A587" s="229" t="s">
        <v>1323</v>
      </c>
      <c r="B587" s="230" t="s">
        <v>1324</v>
      </c>
      <c r="C587" s="199"/>
      <c r="D587" s="199"/>
    </row>
    <row r="588" spans="1:4" ht="25.5">
      <c r="A588" s="229" t="s">
        <v>1325</v>
      </c>
      <c r="B588" s="230" t="s">
        <v>1326</v>
      </c>
      <c r="C588" s="199"/>
      <c r="D588" s="199"/>
    </row>
    <row r="589" spans="1:4" ht="25.5">
      <c r="A589" s="229" t="s">
        <v>1327</v>
      </c>
      <c r="B589" s="230" t="s">
        <v>1328</v>
      </c>
      <c r="C589" s="199"/>
      <c r="D589" s="199"/>
    </row>
    <row r="590" spans="1:4" ht="25.5">
      <c r="A590" s="229" t="s">
        <v>1329</v>
      </c>
      <c r="B590" s="230" t="s">
        <v>1330</v>
      </c>
      <c r="C590" s="199"/>
      <c r="D590" s="199"/>
    </row>
    <row r="591" spans="1:4">
      <c r="A591" s="229" t="s">
        <v>1331</v>
      </c>
      <c r="B591" s="230" t="s">
        <v>1332</v>
      </c>
      <c r="C591" s="199"/>
      <c r="D591" s="199"/>
    </row>
    <row r="592" spans="1:4">
      <c r="A592" s="229" t="s">
        <v>1333</v>
      </c>
      <c r="B592" s="230" t="s">
        <v>1334</v>
      </c>
      <c r="C592" s="199"/>
      <c r="D592" s="199"/>
    </row>
    <row r="593" spans="1:4">
      <c r="A593" s="229" t="s">
        <v>1335</v>
      </c>
      <c r="B593" s="230" t="s">
        <v>1336</v>
      </c>
      <c r="C593" s="199"/>
      <c r="D593" s="199"/>
    </row>
    <row r="594" spans="1:4">
      <c r="A594" s="229" t="s">
        <v>1337</v>
      </c>
      <c r="B594" s="230" t="s">
        <v>1338</v>
      </c>
      <c r="C594" s="199"/>
      <c r="D594" s="199"/>
    </row>
    <row r="595" spans="1:4" ht="25.5">
      <c r="A595" s="229" t="s">
        <v>1339</v>
      </c>
      <c r="B595" s="230" t="s">
        <v>1340</v>
      </c>
      <c r="C595" s="199"/>
      <c r="D595" s="199"/>
    </row>
    <row r="596" spans="1:4" ht="25.5">
      <c r="A596" s="229" t="s">
        <v>1341</v>
      </c>
      <c r="B596" s="230" t="s">
        <v>1342</v>
      </c>
      <c r="C596" s="199"/>
      <c r="D596" s="199"/>
    </row>
    <row r="597" spans="1:4" ht="25.5">
      <c r="A597" s="229" t="s">
        <v>1343</v>
      </c>
      <c r="B597" s="230" t="s">
        <v>1344</v>
      </c>
      <c r="C597" s="199"/>
      <c r="D597" s="199"/>
    </row>
    <row r="598" spans="1:4" ht="25.5">
      <c r="A598" s="229" t="s">
        <v>1345</v>
      </c>
      <c r="B598" s="230" t="s">
        <v>1346</v>
      </c>
      <c r="C598" s="199"/>
      <c r="D598" s="199"/>
    </row>
    <row r="599" spans="1:4" ht="25.5">
      <c r="A599" s="229" t="s">
        <v>1347</v>
      </c>
      <c r="B599" s="230" t="s">
        <v>1348</v>
      </c>
      <c r="C599" s="199"/>
      <c r="D599" s="199"/>
    </row>
    <row r="600" spans="1:4" ht="25.5">
      <c r="A600" s="229" t="s">
        <v>1349</v>
      </c>
      <c r="B600" s="230" t="s">
        <v>1350</v>
      </c>
      <c r="C600" s="199"/>
      <c r="D600" s="199"/>
    </row>
    <row r="601" spans="1:4" ht="25.5">
      <c r="A601" s="229" t="s">
        <v>1351</v>
      </c>
      <c r="B601" s="230" t="s">
        <v>1352</v>
      </c>
      <c r="C601" s="199"/>
      <c r="D601" s="199"/>
    </row>
    <row r="602" spans="1:4" ht="25.5">
      <c r="A602" s="229" t="s">
        <v>1353</v>
      </c>
      <c r="B602" s="230" t="s">
        <v>1354</v>
      </c>
      <c r="C602" s="199"/>
      <c r="D602" s="199"/>
    </row>
    <row r="603" spans="1:4" ht="25.5">
      <c r="A603" s="229" t="s">
        <v>1355</v>
      </c>
      <c r="B603" s="230" t="s">
        <v>1356</v>
      </c>
      <c r="C603" s="199"/>
      <c r="D603" s="199"/>
    </row>
    <row r="604" spans="1:4" ht="25.5">
      <c r="A604" s="229" t="s">
        <v>1357</v>
      </c>
      <c r="B604" s="230" t="s">
        <v>1358</v>
      </c>
      <c r="C604" s="199"/>
      <c r="D604" s="199"/>
    </row>
    <row r="605" spans="1:4" ht="25.5">
      <c r="A605" s="229" t="s">
        <v>1359</v>
      </c>
      <c r="B605" s="230" t="s">
        <v>1360</v>
      </c>
      <c r="C605" s="199"/>
      <c r="D605" s="199"/>
    </row>
    <row r="606" spans="1:4" ht="25.5">
      <c r="A606" s="229" t="s">
        <v>1361</v>
      </c>
      <c r="B606" s="230" t="s">
        <v>1362</v>
      </c>
      <c r="C606" s="199"/>
      <c r="D606" s="199"/>
    </row>
    <row r="607" spans="1:4" ht="37.5">
      <c r="A607" s="228">
        <v>16</v>
      </c>
      <c r="B607" s="235" t="s">
        <v>1363</v>
      </c>
      <c r="C607" s="227"/>
      <c r="D607" s="227"/>
    </row>
    <row r="608" spans="1:4">
      <c r="A608" s="229" t="s">
        <v>1364</v>
      </c>
      <c r="B608" s="230" t="s">
        <v>1365</v>
      </c>
      <c r="C608" s="199"/>
      <c r="D608" s="199"/>
    </row>
    <row r="609" spans="1:4" ht="25.5">
      <c r="A609" s="229" t="s">
        <v>1366</v>
      </c>
      <c r="B609" s="230" t="s">
        <v>1367</v>
      </c>
      <c r="C609" s="199"/>
      <c r="D609" s="199"/>
    </row>
    <row r="610" spans="1:4" ht="25.5">
      <c r="A610" s="229" t="s">
        <v>1368</v>
      </c>
      <c r="B610" s="230" t="s">
        <v>1369</v>
      </c>
      <c r="C610" s="199"/>
      <c r="D610" s="199"/>
    </row>
    <row r="611" spans="1:4">
      <c r="A611" s="229" t="s">
        <v>1370</v>
      </c>
      <c r="B611" s="230" t="s">
        <v>1371</v>
      </c>
      <c r="C611" s="199"/>
      <c r="D611" s="199"/>
    </row>
    <row r="612" spans="1:4" ht="25.5">
      <c r="A612" s="229" t="s">
        <v>1372</v>
      </c>
      <c r="B612" s="230" t="s">
        <v>1373</v>
      </c>
      <c r="C612" s="199"/>
      <c r="D612" s="199"/>
    </row>
    <row r="613" spans="1:4" ht="25.5">
      <c r="A613" s="229" t="s">
        <v>1374</v>
      </c>
      <c r="B613" s="230" t="s">
        <v>1375</v>
      </c>
      <c r="C613" s="199"/>
      <c r="D613" s="199"/>
    </row>
    <row r="614" spans="1:4">
      <c r="A614" s="229" t="s">
        <v>1376</v>
      </c>
      <c r="B614" s="230" t="s">
        <v>1377</v>
      </c>
      <c r="C614" s="199"/>
      <c r="D614" s="199"/>
    </row>
    <row r="615" spans="1:4">
      <c r="A615" s="229" t="s">
        <v>1378</v>
      </c>
      <c r="B615" s="230" t="s">
        <v>1379</v>
      </c>
      <c r="C615" s="199"/>
      <c r="D615" s="199"/>
    </row>
    <row r="616" spans="1:4">
      <c r="A616" s="229" t="s">
        <v>1380</v>
      </c>
      <c r="B616" s="230" t="s">
        <v>1381</v>
      </c>
      <c r="C616" s="199"/>
      <c r="D616" s="199"/>
    </row>
    <row r="617" spans="1:4" ht="23.25">
      <c r="A617" s="242">
        <v>17</v>
      </c>
      <c r="B617" s="235" t="s">
        <v>1382</v>
      </c>
      <c r="C617" s="227"/>
      <c r="D617" s="227"/>
    </row>
    <row r="618" spans="1:4">
      <c r="A618" s="229" t="s">
        <v>1383</v>
      </c>
      <c r="B618" s="231" t="s">
        <v>1384</v>
      </c>
      <c r="C618" s="199"/>
      <c r="D618" s="199"/>
    </row>
    <row r="619" spans="1:4">
      <c r="A619" s="229" t="s">
        <v>1385</v>
      </c>
      <c r="B619" s="230" t="s">
        <v>1386</v>
      </c>
      <c r="C619" s="199"/>
      <c r="D619" s="199"/>
    </row>
    <row r="620" spans="1:4">
      <c r="A620" s="229" t="s">
        <v>1387</v>
      </c>
      <c r="B620" s="230" t="s">
        <v>1388</v>
      </c>
      <c r="C620" s="199"/>
      <c r="D620" s="199"/>
    </row>
    <row r="621" spans="1:4" ht="25.5">
      <c r="A621" s="229" t="s">
        <v>1389</v>
      </c>
      <c r="B621" s="230" t="s">
        <v>1390</v>
      </c>
      <c r="C621" s="199"/>
      <c r="D621" s="199"/>
    </row>
    <row r="622" spans="1:4">
      <c r="A622" s="229" t="s">
        <v>1391</v>
      </c>
      <c r="B622" s="230" t="s">
        <v>1392</v>
      </c>
      <c r="C622" s="199"/>
      <c r="D622" s="199"/>
    </row>
    <row r="623" spans="1:4">
      <c r="A623" s="229" t="s">
        <v>1393</v>
      </c>
      <c r="B623" s="230" t="s">
        <v>1394</v>
      </c>
      <c r="C623" s="199"/>
      <c r="D623" s="199"/>
    </row>
    <row r="624" spans="1:4">
      <c r="A624" s="229" t="s">
        <v>1395</v>
      </c>
      <c r="B624" s="230" t="s">
        <v>1396</v>
      </c>
      <c r="C624" s="199"/>
      <c r="D624" s="199"/>
    </row>
    <row r="625" spans="1:4" ht="25.5">
      <c r="A625" s="229" t="s">
        <v>1397</v>
      </c>
      <c r="B625" s="230" t="s">
        <v>1398</v>
      </c>
      <c r="C625" s="199"/>
      <c r="D625" s="199"/>
    </row>
    <row r="626" spans="1:4" ht="25.5">
      <c r="A626" s="229" t="s">
        <v>1399</v>
      </c>
      <c r="B626" s="230" t="s">
        <v>1400</v>
      </c>
      <c r="C626" s="199"/>
      <c r="D626" s="199"/>
    </row>
    <row r="627" spans="1:4">
      <c r="A627" s="229" t="s">
        <v>1401</v>
      </c>
      <c r="B627" s="230" t="s">
        <v>1402</v>
      </c>
      <c r="C627" s="199"/>
      <c r="D627" s="199"/>
    </row>
    <row r="628" spans="1:4">
      <c r="A628" s="229" t="s">
        <v>1403</v>
      </c>
      <c r="B628" s="230" t="s">
        <v>1404</v>
      </c>
      <c r="C628" s="199"/>
      <c r="D628" s="199"/>
    </row>
    <row r="629" spans="1:4">
      <c r="A629" s="229" t="s">
        <v>1405</v>
      </c>
      <c r="B629" s="230" t="s">
        <v>1406</v>
      </c>
      <c r="C629" s="199"/>
      <c r="D629" s="199"/>
    </row>
    <row r="630" spans="1:4">
      <c r="A630" s="229" t="s">
        <v>1407</v>
      </c>
      <c r="B630" s="230" t="s">
        <v>1408</v>
      </c>
      <c r="C630" s="199"/>
      <c r="D630" s="199"/>
    </row>
    <row r="631" spans="1:4">
      <c r="A631" s="229" t="s">
        <v>1409</v>
      </c>
      <c r="B631" s="230" t="s">
        <v>1410</v>
      </c>
      <c r="C631" s="199"/>
      <c r="D631" s="199"/>
    </row>
    <row r="632" spans="1:4">
      <c r="A632" s="229" t="s">
        <v>1411</v>
      </c>
      <c r="B632" s="230" t="s">
        <v>1412</v>
      </c>
      <c r="C632" s="199"/>
      <c r="D632" s="199"/>
    </row>
    <row r="633" spans="1:4">
      <c r="A633" s="229" t="s">
        <v>1413</v>
      </c>
      <c r="B633" s="230" t="s">
        <v>1414</v>
      </c>
      <c r="C633" s="199"/>
      <c r="D633" s="199"/>
    </row>
    <row r="634" spans="1:4">
      <c r="A634" s="229" t="s">
        <v>1415</v>
      </c>
      <c r="B634" s="230" t="s">
        <v>1416</v>
      </c>
      <c r="C634" s="199"/>
      <c r="D634" s="199"/>
    </row>
    <row r="635" spans="1:4">
      <c r="A635" s="229" t="s">
        <v>1417</v>
      </c>
      <c r="B635" s="230" t="s">
        <v>1418</v>
      </c>
      <c r="C635" s="199"/>
      <c r="D635" s="199"/>
    </row>
    <row r="636" spans="1:4" ht="18.75">
      <c r="A636" s="228">
        <v>18</v>
      </c>
      <c r="B636" s="235" t="s">
        <v>1419</v>
      </c>
      <c r="C636" s="227"/>
      <c r="D636" s="227"/>
    </row>
    <row r="637" spans="1:4">
      <c r="A637" s="229" t="s">
        <v>1420</v>
      </c>
      <c r="B637" s="230" t="s">
        <v>1421</v>
      </c>
      <c r="C637" s="199"/>
      <c r="D637" s="199"/>
    </row>
    <row r="638" spans="1:4">
      <c r="A638" s="229" t="s">
        <v>1422</v>
      </c>
      <c r="B638" s="230" t="s">
        <v>1423</v>
      </c>
      <c r="C638" s="199"/>
      <c r="D638" s="199"/>
    </row>
    <row r="639" spans="1:4">
      <c r="A639" s="229" t="s">
        <v>1424</v>
      </c>
      <c r="B639" s="230" t="s">
        <v>1425</v>
      </c>
      <c r="C639" s="199"/>
      <c r="D639" s="199"/>
    </row>
    <row r="640" spans="1:4">
      <c r="A640" s="229" t="s">
        <v>1426</v>
      </c>
      <c r="B640" s="230" t="s">
        <v>1427</v>
      </c>
      <c r="C640" s="199"/>
      <c r="D640" s="199"/>
    </row>
    <row r="641" spans="1:4">
      <c r="A641" s="229" t="s">
        <v>1428</v>
      </c>
      <c r="B641" s="230" t="s">
        <v>1429</v>
      </c>
      <c r="C641" s="199"/>
      <c r="D641" s="199"/>
    </row>
    <row r="642" spans="1:4">
      <c r="A642" s="229" t="s">
        <v>1430</v>
      </c>
      <c r="B642" s="230" t="s">
        <v>1431</v>
      </c>
      <c r="C642" s="199"/>
      <c r="D642" s="199"/>
    </row>
    <row r="643" spans="1:4">
      <c r="A643" s="229" t="s">
        <v>1432</v>
      </c>
      <c r="B643" s="230" t="s">
        <v>1433</v>
      </c>
      <c r="C643" s="199"/>
      <c r="D643" s="199"/>
    </row>
    <row r="644" spans="1:4">
      <c r="A644" s="229" t="s">
        <v>1434</v>
      </c>
      <c r="B644" s="230" t="s">
        <v>1435</v>
      </c>
      <c r="C644" s="199"/>
      <c r="D644" s="199"/>
    </row>
    <row r="645" spans="1:4">
      <c r="A645" s="229" t="s">
        <v>1436</v>
      </c>
      <c r="B645" s="230" t="s">
        <v>1437</v>
      </c>
      <c r="C645" s="199"/>
      <c r="D645" s="199"/>
    </row>
    <row r="646" spans="1:4">
      <c r="A646" s="229" t="s">
        <v>1438</v>
      </c>
      <c r="B646" s="230" t="s">
        <v>1439</v>
      </c>
      <c r="C646" s="199"/>
      <c r="D646" s="199"/>
    </row>
    <row r="647" spans="1:4" ht="25.5">
      <c r="A647" s="229" t="s">
        <v>1440</v>
      </c>
      <c r="B647" s="230" t="s">
        <v>1441</v>
      </c>
      <c r="C647" s="199"/>
      <c r="D647" s="199"/>
    </row>
    <row r="648" spans="1:4" ht="25.5">
      <c r="A648" s="229" t="s">
        <v>1442</v>
      </c>
      <c r="B648" s="230" t="s">
        <v>1443</v>
      </c>
      <c r="C648" s="199"/>
      <c r="D648" s="199"/>
    </row>
    <row r="649" spans="1:4">
      <c r="A649" s="229" t="s">
        <v>1444</v>
      </c>
      <c r="B649" s="230" t="s">
        <v>1445</v>
      </c>
      <c r="C649" s="199"/>
      <c r="D649" s="199"/>
    </row>
    <row r="650" spans="1:4">
      <c r="A650" s="229" t="s">
        <v>1446</v>
      </c>
      <c r="B650" s="230" t="s">
        <v>1447</v>
      </c>
      <c r="C650" s="199"/>
      <c r="D650" s="199"/>
    </row>
    <row r="651" spans="1:4">
      <c r="A651" s="229" t="s">
        <v>1448</v>
      </c>
      <c r="B651" s="230" t="s">
        <v>1449</v>
      </c>
      <c r="C651" s="199"/>
      <c r="D651" s="199"/>
    </row>
    <row r="652" spans="1:4">
      <c r="A652" s="229" t="s">
        <v>1450</v>
      </c>
      <c r="B652" s="230" t="s">
        <v>1451</v>
      </c>
      <c r="C652" s="199"/>
      <c r="D652" s="199"/>
    </row>
    <row r="653" spans="1:4">
      <c r="A653" s="229" t="s">
        <v>1452</v>
      </c>
      <c r="B653" s="230" t="s">
        <v>1453</v>
      </c>
      <c r="C653" s="199"/>
      <c r="D653" s="199"/>
    </row>
    <row r="654" spans="1:4">
      <c r="A654" s="229" t="s">
        <v>1454</v>
      </c>
      <c r="B654" s="230" t="s">
        <v>1455</v>
      </c>
      <c r="C654" s="199"/>
      <c r="D654" s="199"/>
    </row>
    <row r="655" spans="1:4" ht="18.75">
      <c r="A655" s="228">
        <v>19</v>
      </c>
      <c r="B655" s="235" t="s">
        <v>1456</v>
      </c>
      <c r="C655" s="227"/>
      <c r="D655" s="227"/>
    </row>
    <row r="656" spans="1:4">
      <c r="A656" s="229" t="s">
        <v>1457</v>
      </c>
      <c r="B656" s="241" t="s">
        <v>1458</v>
      </c>
      <c r="C656" s="199"/>
      <c r="D656" s="199"/>
    </row>
    <row r="657" spans="1:4">
      <c r="A657" s="229" t="s">
        <v>1459</v>
      </c>
      <c r="B657" s="241" t="s">
        <v>1460</v>
      </c>
      <c r="C657" s="199"/>
      <c r="D657" s="199"/>
    </row>
    <row r="658" spans="1:4">
      <c r="A658" s="229" t="s">
        <v>1461</v>
      </c>
      <c r="B658" s="241" t="s">
        <v>1462</v>
      </c>
      <c r="C658" s="199"/>
      <c r="D658" s="199"/>
    </row>
    <row r="659" spans="1:4">
      <c r="A659" s="229" t="s">
        <v>1463</v>
      </c>
      <c r="B659" s="241" t="s">
        <v>1464</v>
      </c>
      <c r="C659" s="199"/>
      <c r="D659" s="199"/>
    </row>
    <row r="660" spans="1:4" ht="25.5">
      <c r="A660" s="229" t="s">
        <v>1465</v>
      </c>
      <c r="B660" s="241" t="s">
        <v>1466</v>
      </c>
      <c r="C660" s="199"/>
      <c r="D660" s="199"/>
    </row>
    <row r="661" spans="1:4">
      <c r="A661" s="229" t="s">
        <v>1467</v>
      </c>
      <c r="B661" s="241" t="s">
        <v>1468</v>
      </c>
      <c r="C661" s="199"/>
      <c r="D661" s="199"/>
    </row>
    <row r="662" spans="1:4">
      <c r="A662" s="229" t="s">
        <v>1469</v>
      </c>
      <c r="B662" s="241" t="s">
        <v>1470</v>
      </c>
      <c r="C662" s="199"/>
      <c r="D662" s="199"/>
    </row>
    <row r="663" spans="1:4">
      <c r="A663" s="229" t="s">
        <v>1471</v>
      </c>
      <c r="B663" s="241" t="s">
        <v>1472</v>
      </c>
      <c r="C663" s="199"/>
      <c r="D663" s="199"/>
    </row>
    <row r="664" spans="1:4">
      <c r="A664" s="229" t="s">
        <v>1473</v>
      </c>
      <c r="B664" s="241" t="s">
        <v>1474</v>
      </c>
      <c r="C664" s="199"/>
      <c r="D664" s="199"/>
    </row>
    <row r="665" spans="1:4">
      <c r="A665" s="229" t="s">
        <v>1475</v>
      </c>
      <c r="B665" s="241" t="s">
        <v>1476</v>
      </c>
      <c r="C665" s="199"/>
      <c r="D665" s="199"/>
    </row>
    <row r="666" spans="1:4">
      <c r="A666" s="229" t="s">
        <v>1477</v>
      </c>
      <c r="B666" s="241" t="s">
        <v>1478</v>
      </c>
      <c r="C666" s="199"/>
      <c r="D666" s="199"/>
    </row>
    <row r="667" spans="1:4" ht="37.5">
      <c r="A667" s="228">
        <v>20</v>
      </c>
      <c r="B667" s="235" t="s">
        <v>1479</v>
      </c>
      <c r="C667" s="227"/>
      <c r="D667" s="227"/>
    </row>
    <row r="668" spans="1:4">
      <c r="A668" s="229" t="s">
        <v>1480</v>
      </c>
      <c r="B668" s="230" t="s">
        <v>1481</v>
      </c>
      <c r="C668" s="199"/>
      <c r="D668" s="199"/>
    </row>
    <row r="669" spans="1:4">
      <c r="A669" s="229" t="s">
        <v>1482</v>
      </c>
      <c r="B669" s="230" t="s">
        <v>1483</v>
      </c>
      <c r="C669" s="199"/>
      <c r="D669" s="199"/>
    </row>
    <row r="670" spans="1:4">
      <c r="A670" s="229" t="s">
        <v>1484</v>
      </c>
      <c r="B670" s="230" t="s">
        <v>1485</v>
      </c>
      <c r="C670" s="199"/>
      <c r="D670" s="199"/>
    </row>
    <row r="671" spans="1:4">
      <c r="A671" s="229" t="s">
        <v>1486</v>
      </c>
      <c r="B671" s="230" t="s">
        <v>1487</v>
      </c>
      <c r="C671" s="199"/>
      <c r="D671" s="199"/>
    </row>
    <row r="672" spans="1:4">
      <c r="A672" s="229" t="s">
        <v>1488</v>
      </c>
      <c r="B672" s="230" t="s">
        <v>1489</v>
      </c>
      <c r="C672" s="199"/>
      <c r="D672" s="199"/>
    </row>
    <row r="673" spans="1:4">
      <c r="A673" s="229" t="s">
        <v>1490</v>
      </c>
      <c r="B673" s="230" t="s">
        <v>1491</v>
      </c>
      <c r="C673" s="199"/>
      <c r="D673" s="199"/>
    </row>
    <row r="674" spans="1:4" ht="18.75">
      <c r="A674" s="228">
        <v>21</v>
      </c>
      <c r="B674" s="235" t="s">
        <v>1492</v>
      </c>
      <c r="C674" s="227"/>
      <c r="D674" s="227"/>
    </row>
    <row r="675" spans="1:4">
      <c r="A675" s="229" t="s">
        <v>1493</v>
      </c>
      <c r="B675" s="230" t="s">
        <v>1494</v>
      </c>
      <c r="C675" s="199"/>
      <c r="D675" s="199"/>
    </row>
    <row r="676" spans="1:4" ht="25.5">
      <c r="A676" s="229" t="s">
        <v>1495</v>
      </c>
      <c r="B676" s="230" t="s">
        <v>1496</v>
      </c>
      <c r="C676" s="199"/>
      <c r="D676" s="199"/>
    </row>
    <row r="677" spans="1:4" ht="25.5">
      <c r="A677" s="229" t="s">
        <v>1497</v>
      </c>
      <c r="B677" s="230" t="s">
        <v>1498</v>
      </c>
      <c r="C677" s="199"/>
      <c r="D677" s="199"/>
    </row>
    <row r="678" spans="1:4">
      <c r="A678" s="229" t="s">
        <v>1499</v>
      </c>
      <c r="B678" s="230" t="s">
        <v>1500</v>
      </c>
      <c r="C678" s="199"/>
      <c r="D678" s="199"/>
    </row>
    <row r="679" spans="1:4">
      <c r="A679" s="229" t="s">
        <v>1501</v>
      </c>
      <c r="B679" s="239" t="s">
        <v>1502</v>
      </c>
      <c r="C679" s="199"/>
      <c r="D679" s="199"/>
    </row>
    <row r="680" spans="1:4">
      <c r="A680" s="229" t="s">
        <v>1503</v>
      </c>
      <c r="B680" s="239" t="s">
        <v>1504</v>
      </c>
      <c r="C680" s="199"/>
      <c r="D680" s="199"/>
    </row>
    <row r="681" spans="1:4">
      <c r="A681" s="229" t="s">
        <v>1505</v>
      </c>
      <c r="B681" s="230" t="s">
        <v>1506</v>
      </c>
      <c r="C681" s="199"/>
      <c r="D681" s="199"/>
    </row>
    <row r="682" spans="1:4">
      <c r="A682" s="229" t="s">
        <v>1507</v>
      </c>
      <c r="B682" s="239" t="s">
        <v>1508</v>
      </c>
      <c r="C682" s="199"/>
      <c r="D682" s="199"/>
    </row>
    <row r="683" spans="1:4">
      <c r="A683" s="229" t="s">
        <v>1509</v>
      </c>
      <c r="B683" s="239" t="s">
        <v>1510</v>
      </c>
      <c r="C683" s="199"/>
      <c r="D683" s="199"/>
    </row>
    <row r="684" spans="1:4" ht="25.5">
      <c r="A684" s="229" t="s">
        <v>1511</v>
      </c>
      <c r="B684" s="239" t="s">
        <v>1512</v>
      </c>
      <c r="C684" s="199"/>
      <c r="D684" s="199"/>
    </row>
    <row r="685" spans="1:4">
      <c r="A685" s="229" t="s">
        <v>1513</v>
      </c>
      <c r="B685" s="231" t="s">
        <v>1514</v>
      </c>
      <c r="C685" s="199"/>
      <c r="D685" s="199"/>
    </row>
    <row r="686" spans="1:4">
      <c r="A686" s="229" t="s">
        <v>1515</v>
      </c>
      <c r="B686" s="230" t="s">
        <v>1516</v>
      </c>
      <c r="C686" s="199"/>
      <c r="D686" s="199"/>
    </row>
    <row r="687" spans="1:4">
      <c r="A687" s="229" t="s">
        <v>1517</v>
      </c>
      <c r="B687" s="230" t="s">
        <v>1518</v>
      </c>
      <c r="C687" s="199"/>
      <c r="D687" s="199"/>
    </row>
    <row r="688" spans="1:4">
      <c r="A688" s="229" t="s">
        <v>1519</v>
      </c>
      <c r="B688" s="239" t="s">
        <v>1520</v>
      </c>
      <c r="C688" s="199"/>
      <c r="D688" s="199"/>
    </row>
    <row r="689" spans="1:4">
      <c r="A689" s="229" t="s">
        <v>1521</v>
      </c>
      <c r="B689" s="239" t="s">
        <v>1522</v>
      </c>
      <c r="C689" s="199"/>
      <c r="D689" s="199"/>
    </row>
    <row r="690" spans="1:4">
      <c r="A690" s="229" t="s">
        <v>1523</v>
      </c>
      <c r="B690" s="230" t="s">
        <v>1524</v>
      </c>
      <c r="C690" s="199"/>
      <c r="D690" s="199"/>
    </row>
    <row r="691" spans="1:4">
      <c r="A691" s="229" t="s">
        <v>1525</v>
      </c>
      <c r="B691" s="230" t="s">
        <v>1526</v>
      </c>
      <c r="C691" s="199"/>
      <c r="D691" s="199"/>
    </row>
    <row r="692" spans="1:4" ht="25.5">
      <c r="A692" s="229" t="s">
        <v>1527</v>
      </c>
      <c r="B692" s="230" t="s">
        <v>1528</v>
      </c>
      <c r="C692" s="199"/>
      <c r="D692" s="199"/>
    </row>
    <row r="693" spans="1:4" ht="25.5">
      <c r="A693" s="229" t="s">
        <v>1529</v>
      </c>
      <c r="B693" s="230" t="s">
        <v>1530</v>
      </c>
      <c r="C693" s="199"/>
      <c r="D693" s="199"/>
    </row>
    <row r="694" spans="1:4">
      <c r="A694" s="229" t="s">
        <v>1531</v>
      </c>
      <c r="B694" s="230" t="s">
        <v>1532</v>
      </c>
      <c r="C694" s="199"/>
      <c r="D694" s="199"/>
    </row>
    <row r="695" spans="1:4">
      <c r="A695" s="229" t="s">
        <v>1533</v>
      </c>
      <c r="B695" s="230" t="s">
        <v>1534</v>
      </c>
      <c r="C695" s="199"/>
      <c r="D695" s="199"/>
    </row>
    <row r="696" spans="1:4">
      <c r="A696" s="229" t="s">
        <v>1535</v>
      </c>
      <c r="B696" s="230" t="s">
        <v>1536</v>
      </c>
      <c r="C696" s="199"/>
      <c r="D696" s="199"/>
    </row>
    <row r="697" spans="1:4">
      <c r="A697" s="229" t="s">
        <v>1537</v>
      </c>
      <c r="B697" s="230" t="s">
        <v>1538</v>
      </c>
      <c r="C697" s="199"/>
      <c r="D697" s="199"/>
    </row>
    <row r="698" spans="1:4">
      <c r="A698" s="229" t="s">
        <v>1539</v>
      </c>
      <c r="B698" s="230" t="s">
        <v>1540</v>
      </c>
      <c r="C698" s="199"/>
      <c r="D698" s="199"/>
    </row>
    <row r="699" spans="1:4">
      <c r="A699" s="229" t="s">
        <v>1541</v>
      </c>
      <c r="B699" s="230" t="s">
        <v>1542</v>
      </c>
      <c r="C699" s="199"/>
      <c r="D699" s="199"/>
    </row>
    <row r="700" spans="1:4">
      <c r="A700" s="229" t="s">
        <v>1543</v>
      </c>
      <c r="B700" s="230" t="s">
        <v>1544</v>
      </c>
      <c r="C700" s="199"/>
      <c r="D700" s="199"/>
    </row>
    <row r="701" spans="1:4">
      <c r="A701" s="229" t="s">
        <v>1545</v>
      </c>
      <c r="B701" s="230" t="s">
        <v>1546</v>
      </c>
      <c r="C701" s="199"/>
      <c r="D701" s="199"/>
    </row>
    <row r="702" spans="1:4">
      <c r="A702" s="229" t="s">
        <v>1547</v>
      </c>
      <c r="B702" s="230" t="s">
        <v>1548</v>
      </c>
      <c r="C702" s="199"/>
      <c r="D702" s="199"/>
    </row>
    <row r="703" spans="1:4">
      <c r="A703" s="229" t="s">
        <v>1549</v>
      </c>
      <c r="B703" s="230" t="s">
        <v>1550</v>
      </c>
      <c r="C703" s="199"/>
      <c r="D703" s="199"/>
    </row>
    <row r="704" spans="1:4" ht="18.75">
      <c r="A704" s="228">
        <v>22</v>
      </c>
      <c r="B704" s="235" t="s">
        <v>1551</v>
      </c>
      <c r="C704" s="227"/>
      <c r="D704" s="227"/>
    </row>
    <row r="705" spans="1:4">
      <c r="A705" s="229" t="s">
        <v>1552</v>
      </c>
      <c r="B705" s="230" t="s">
        <v>1553</v>
      </c>
      <c r="C705" s="199"/>
      <c r="D705" s="199"/>
    </row>
    <row r="706" spans="1:4">
      <c r="A706" s="229" t="s">
        <v>1554</v>
      </c>
      <c r="B706" s="230" t="s">
        <v>1555</v>
      </c>
      <c r="C706" s="199"/>
      <c r="D706" s="199"/>
    </row>
    <row r="707" spans="1:4">
      <c r="A707" s="229" t="s">
        <v>1556</v>
      </c>
      <c r="B707" s="230" t="s">
        <v>1557</v>
      </c>
      <c r="C707" s="199"/>
      <c r="D707" s="199"/>
    </row>
    <row r="708" spans="1:4">
      <c r="A708" s="229" t="s">
        <v>1558</v>
      </c>
      <c r="B708" s="230" t="s">
        <v>1559</v>
      </c>
      <c r="C708" s="199"/>
      <c r="D708" s="199"/>
    </row>
    <row r="709" spans="1:4">
      <c r="A709" s="229" t="s">
        <v>1560</v>
      </c>
      <c r="B709" s="230" t="s">
        <v>1561</v>
      </c>
      <c r="C709" s="199"/>
      <c r="D709" s="199"/>
    </row>
    <row r="710" spans="1:4">
      <c r="A710" s="229" t="s">
        <v>1562</v>
      </c>
      <c r="B710" s="230" t="s">
        <v>1563</v>
      </c>
      <c r="C710" s="199"/>
      <c r="D710" s="199"/>
    </row>
    <row r="711" spans="1:4">
      <c r="A711" s="229" t="s">
        <v>1564</v>
      </c>
      <c r="B711" s="230" t="s">
        <v>1565</v>
      </c>
      <c r="C711" s="199"/>
      <c r="D711" s="199"/>
    </row>
    <row r="712" spans="1:4">
      <c r="A712" s="229" t="s">
        <v>1566</v>
      </c>
      <c r="B712" s="230" t="s">
        <v>1567</v>
      </c>
      <c r="C712" s="199"/>
      <c r="D712" s="199"/>
    </row>
    <row r="713" spans="1:4" ht="37.5">
      <c r="A713" s="228">
        <v>23</v>
      </c>
      <c r="B713" s="235" t="s">
        <v>1568</v>
      </c>
      <c r="C713" s="227"/>
      <c r="D713" s="227"/>
    </row>
    <row r="714" spans="1:4" ht="25.5">
      <c r="A714" s="229" t="s">
        <v>1569</v>
      </c>
      <c r="B714" s="230" t="s">
        <v>1570</v>
      </c>
      <c r="C714" s="199"/>
      <c r="D714" s="199"/>
    </row>
    <row r="715" spans="1:4" ht="25.5">
      <c r="A715" s="229" t="s">
        <v>1571</v>
      </c>
      <c r="B715" s="230" t="s">
        <v>1572</v>
      </c>
      <c r="C715" s="199"/>
      <c r="D715" s="199"/>
    </row>
    <row r="716" spans="1:4">
      <c r="A716" s="229" t="s">
        <v>1573</v>
      </c>
      <c r="B716" s="230" t="s">
        <v>1574</v>
      </c>
      <c r="C716" s="199"/>
      <c r="D716" s="199"/>
    </row>
    <row r="717" spans="1:4">
      <c r="A717" s="229" t="s">
        <v>1575</v>
      </c>
      <c r="B717" s="230" t="s">
        <v>1576</v>
      </c>
      <c r="C717" s="199"/>
      <c r="D717" s="199"/>
    </row>
    <row r="718" spans="1:4">
      <c r="A718" s="229" t="s">
        <v>1577</v>
      </c>
      <c r="B718" s="230" t="s">
        <v>1578</v>
      </c>
      <c r="C718" s="199"/>
      <c r="D718" s="199"/>
    </row>
    <row r="719" spans="1:4">
      <c r="A719" s="229" t="s">
        <v>1579</v>
      </c>
      <c r="B719" s="231" t="s">
        <v>1580</v>
      </c>
      <c r="C719" s="199"/>
      <c r="D719" s="199"/>
    </row>
    <row r="720" spans="1:4">
      <c r="A720" s="229" t="s">
        <v>1581</v>
      </c>
      <c r="B720" s="231" t="s">
        <v>1582</v>
      </c>
      <c r="C720" s="199"/>
      <c r="D720" s="199"/>
    </row>
    <row r="721" spans="1:4">
      <c r="A721" s="229" t="s">
        <v>1583</v>
      </c>
      <c r="B721" s="231" t="s">
        <v>1584</v>
      </c>
      <c r="C721" s="199"/>
      <c r="D721" s="199"/>
    </row>
    <row r="722" spans="1:4">
      <c r="A722" s="229" t="s">
        <v>1585</v>
      </c>
      <c r="B722" s="230" t="s">
        <v>1586</v>
      </c>
      <c r="C722" s="199"/>
      <c r="D722" s="199"/>
    </row>
    <row r="723" spans="1:4">
      <c r="A723" s="229" t="s">
        <v>1587</v>
      </c>
      <c r="B723" s="230" t="s">
        <v>1588</v>
      </c>
      <c r="C723" s="199"/>
      <c r="D723" s="199"/>
    </row>
    <row r="724" spans="1:4">
      <c r="A724" s="229" t="s">
        <v>1589</v>
      </c>
      <c r="B724" s="230" t="s">
        <v>1590</v>
      </c>
      <c r="C724" s="199"/>
      <c r="D724" s="199"/>
    </row>
    <row r="725" spans="1:4">
      <c r="A725" s="229" t="s">
        <v>1591</v>
      </c>
      <c r="B725" s="230" t="s">
        <v>1592</v>
      </c>
      <c r="C725" s="199"/>
      <c r="D725" s="199"/>
    </row>
    <row r="726" spans="1:4">
      <c r="A726" s="229" t="s">
        <v>1593</v>
      </c>
      <c r="B726" s="230" t="s">
        <v>1594</v>
      </c>
      <c r="C726" s="199"/>
      <c r="D726" s="199"/>
    </row>
    <row r="727" spans="1:4" ht="23.25">
      <c r="A727" s="243"/>
      <c r="B727" s="244" t="s">
        <v>1595</v>
      </c>
      <c r="C727" s="244"/>
      <c r="D727" s="227"/>
    </row>
    <row r="728" spans="1:4">
      <c r="A728" s="229" t="s">
        <v>1596</v>
      </c>
      <c r="B728" s="245" t="s">
        <v>1597</v>
      </c>
      <c r="C728" s="199"/>
      <c r="D728" s="199"/>
    </row>
    <row r="729" spans="1:4" ht="25.5">
      <c r="A729" s="246" t="s">
        <v>1598</v>
      </c>
      <c r="B729" s="245" t="s">
        <v>1599</v>
      </c>
      <c r="C729" s="199"/>
      <c r="D729" s="199"/>
    </row>
    <row r="730" spans="1:4">
      <c r="A730" s="246" t="s">
        <v>1600</v>
      </c>
      <c r="B730" s="245" t="s">
        <v>1601</v>
      </c>
      <c r="C730" s="199"/>
      <c r="D730" s="199"/>
    </row>
    <row r="731" spans="1:4" ht="23.25">
      <c r="A731" s="247"/>
      <c r="B731" s="244" t="s">
        <v>1602</v>
      </c>
      <c r="C731" s="244"/>
      <c r="D731" s="227"/>
    </row>
    <row r="732" spans="1:4">
      <c r="A732" s="246" t="s">
        <v>1603</v>
      </c>
      <c r="B732" s="245" t="s">
        <v>1604</v>
      </c>
      <c r="C732" s="199"/>
      <c r="D732" s="199"/>
    </row>
    <row r="733" spans="1:4">
      <c r="A733" s="246" t="s">
        <v>1605</v>
      </c>
      <c r="B733" s="245" t="s">
        <v>1606</v>
      </c>
      <c r="C733" s="199"/>
      <c r="D733" s="199"/>
    </row>
    <row r="734" spans="1:4">
      <c r="A734" s="246" t="s">
        <v>1607</v>
      </c>
      <c r="B734" s="245" t="s">
        <v>1608</v>
      </c>
      <c r="C734" s="199"/>
      <c r="D734" s="199"/>
    </row>
  </sheetData>
  <conditionalFormatting sqref="A729:A730 A732:A734">
    <cfRule type="duplicateValues" dxfId="0" priority="1"/>
  </conditionalFormatting>
  <pageMargins left="0.23622047244094491" right="0.23622047244094491" top="0.35433070866141736" bottom="0.35433070866141736" header="0.31496062992125984" footer="0.31496062992125984"/>
  <pageSetup paperSize="9" scale="7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76"/>
  <sheetViews>
    <sheetView topLeftCell="A289" zoomScaleSheetLayoutView="100" workbookViewId="0">
      <selection activeCell="J9" sqref="J9"/>
    </sheetView>
  </sheetViews>
  <sheetFormatPr defaultRowHeight="12.75"/>
  <cols>
    <col min="1" max="1" width="12.7109375" customWidth="1"/>
    <col min="2" max="2" width="39.7109375" customWidth="1"/>
    <col min="3" max="3" width="8.5703125" customWidth="1"/>
    <col min="4" max="4" width="8.28515625" customWidth="1"/>
    <col min="5" max="5" width="8.85546875" customWidth="1"/>
    <col min="6" max="6" width="8.42578125" customWidth="1"/>
    <col min="7" max="7" width="8.5703125" customWidth="1"/>
    <col min="8" max="8" width="8.140625" customWidth="1"/>
  </cols>
  <sheetData>
    <row r="1" spans="1:10" ht="20.25" customHeight="1">
      <c r="A1" s="147"/>
      <c r="B1" s="436" t="s">
        <v>123</v>
      </c>
      <c r="C1" s="518" t="str">
        <f>'Kadar.ode.'!C1</f>
        <v>Специјална болница за неспецифичне плућне болести "Сокобања" - Сокобања</v>
      </c>
      <c r="D1" s="518"/>
      <c r="E1" s="518"/>
      <c r="F1" s="518"/>
      <c r="G1" s="518"/>
      <c r="H1" s="518"/>
    </row>
    <row r="2" spans="1:10">
      <c r="A2" s="147"/>
      <c r="B2" s="436" t="s">
        <v>124</v>
      </c>
      <c r="C2" s="482">
        <f>'Kadar.ode.'!C2</f>
        <v>7248261</v>
      </c>
      <c r="D2" s="483"/>
      <c r="E2" s="483"/>
      <c r="F2" s="483"/>
      <c r="G2" s="483"/>
      <c r="H2" s="484"/>
    </row>
    <row r="3" spans="1:10">
      <c r="A3" s="147"/>
      <c r="B3" s="436"/>
      <c r="C3" s="530"/>
      <c r="D3" s="531"/>
      <c r="E3" s="531"/>
      <c r="F3" s="531"/>
      <c r="G3" s="531"/>
      <c r="H3" s="532"/>
    </row>
    <row r="4" spans="1:10" ht="14.25">
      <c r="A4" s="147"/>
      <c r="B4" s="436" t="s">
        <v>1851</v>
      </c>
      <c r="C4" s="533" t="s">
        <v>1615</v>
      </c>
      <c r="D4" s="534"/>
      <c r="E4" s="534"/>
      <c r="F4" s="534"/>
      <c r="G4" s="534"/>
      <c r="H4" s="535"/>
    </row>
    <row r="5" spans="1:10" ht="14.25">
      <c r="A5" s="147"/>
      <c r="B5" s="436" t="s">
        <v>160</v>
      </c>
      <c r="C5" s="536"/>
      <c r="D5" s="537"/>
      <c r="E5" s="537"/>
      <c r="F5" s="537"/>
      <c r="G5" s="537"/>
      <c r="H5" s="538"/>
    </row>
    <row r="6" spans="1:10" ht="15.75">
      <c r="A6" s="128"/>
      <c r="B6" s="128"/>
      <c r="C6" s="128"/>
      <c r="D6" s="128"/>
      <c r="E6" s="128"/>
      <c r="F6" s="128"/>
      <c r="G6" s="81"/>
      <c r="H6" s="81"/>
    </row>
    <row r="7" spans="1:10">
      <c r="A7" s="511" t="s">
        <v>91</v>
      </c>
      <c r="B7" s="511" t="s">
        <v>161</v>
      </c>
      <c r="C7" s="504" t="s">
        <v>1614</v>
      </c>
      <c r="D7" s="504"/>
      <c r="E7" s="504" t="s">
        <v>1613</v>
      </c>
      <c r="F7" s="504"/>
      <c r="G7" s="504" t="s">
        <v>82</v>
      </c>
      <c r="H7" s="504"/>
    </row>
    <row r="8" spans="1:10" ht="23.25" thickBot="1">
      <c r="A8" s="512"/>
      <c r="B8" s="512"/>
      <c r="C8" s="259" t="s">
        <v>2406</v>
      </c>
      <c r="D8" s="259" t="s">
        <v>2416</v>
      </c>
      <c r="E8" s="259" t="s">
        <v>2406</v>
      </c>
      <c r="F8" s="259" t="s">
        <v>2416</v>
      </c>
      <c r="G8" s="259" t="s">
        <v>2406</v>
      </c>
      <c r="H8" s="259" t="s">
        <v>2416</v>
      </c>
    </row>
    <row r="9" spans="1:10" ht="14.25" thickTop="1" thickBot="1">
      <c r="A9" s="526" t="s">
        <v>1652</v>
      </c>
      <c r="B9" s="527"/>
      <c r="C9" s="527"/>
      <c r="D9" s="527"/>
      <c r="E9" s="527"/>
      <c r="F9" s="527"/>
      <c r="G9" s="527"/>
      <c r="H9" s="528"/>
    </row>
    <row r="10" spans="1:10" s="400" customFormat="1" ht="30" customHeight="1" thickTop="1">
      <c r="A10" s="316"/>
      <c r="B10" s="317" t="s">
        <v>1662</v>
      </c>
      <c r="C10" s="317"/>
      <c r="D10" s="317"/>
      <c r="E10" s="317"/>
      <c r="F10" s="317"/>
      <c r="G10" s="317"/>
      <c r="H10" s="318"/>
    </row>
    <row r="11" spans="1:10" s="400" customFormat="1" ht="30" customHeight="1">
      <c r="A11" s="277" t="s">
        <v>1660</v>
      </c>
      <c r="B11" s="322" t="s">
        <v>1674</v>
      </c>
      <c r="C11" s="156">
        <v>186</v>
      </c>
      <c r="D11" s="156">
        <v>51</v>
      </c>
      <c r="E11" s="156">
        <v>68</v>
      </c>
      <c r="F11" s="156">
        <v>120</v>
      </c>
      <c r="G11" s="156">
        <f>SUM(C11,E11)</f>
        <v>254</v>
      </c>
      <c r="H11" s="156">
        <f>SUM(D11,F11)</f>
        <v>171</v>
      </c>
      <c r="I11" s="401"/>
      <c r="J11" s="401"/>
    </row>
    <row r="12" spans="1:10" s="400" customFormat="1" ht="30" customHeight="1">
      <c r="A12" s="310" t="s">
        <v>1661</v>
      </c>
      <c r="B12" s="322" t="s">
        <v>1675</v>
      </c>
      <c r="C12" s="321"/>
      <c r="D12" s="321">
        <v>2</v>
      </c>
      <c r="E12" s="266"/>
      <c r="F12" s="266">
        <v>30</v>
      </c>
      <c r="G12" s="156">
        <f t="shared" ref="G12:G27" si="0">SUM(C12,E12)</f>
        <v>0</v>
      </c>
      <c r="H12" s="156">
        <f t="shared" ref="H12:H27" si="1">SUM(D12,F12)</f>
        <v>32</v>
      </c>
      <c r="I12" s="401"/>
      <c r="J12" s="401"/>
    </row>
    <row r="13" spans="1:10" s="400" customFormat="1" ht="30" customHeight="1">
      <c r="A13" s="310" t="s">
        <v>1663</v>
      </c>
      <c r="B13" s="99" t="s">
        <v>1677</v>
      </c>
      <c r="C13" s="321"/>
      <c r="D13" s="321">
        <v>2</v>
      </c>
      <c r="E13" s="266"/>
      <c r="F13" s="266">
        <v>30</v>
      </c>
      <c r="G13" s="156">
        <f t="shared" si="0"/>
        <v>0</v>
      </c>
      <c r="H13" s="156">
        <f t="shared" si="1"/>
        <v>32</v>
      </c>
      <c r="I13" s="401"/>
      <c r="J13" s="401"/>
    </row>
    <row r="14" spans="1:10" s="400" customFormat="1" ht="30" customHeight="1">
      <c r="A14" s="277" t="s">
        <v>1664</v>
      </c>
      <c r="B14" s="99" t="s">
        <v>1676</v>
      </c>
      <c r="C14" s="321">
        <v>943</v>
      </c>
      <c r="D14" s="321">
        <v>446</v>
      </c>
      <c r="E14" s="266">
        <v>356</v>
      </c>
      <c r="F14" s="266">
        <v>352</v>
      </c>
      <c r="G14" s="156">
        <f t="shared" si="0"/>
        <v>1299</v>
      </c>
      <c r="H14" s="156">
        <f t="shared" si="1"/>
        <v>798</v>
      </c>
      <c r="I14" s="401"/>
      <c r="J14" s="401"/>
    </row>
    <row r="15" spans="1:10" s="400" customFormat="1" ht="30" customHeight="1">
      <c r="A15" s="277" t="s">
        <v>1665</v>
      </c>
      <c r="B15" s="99" t="s">
        <v>1678</v>
      </c>
      <c r="C15" s="321">
        <v>42</v>
      </c>
      <c r="D15" s="321">
        <v>10</v>
      </c>
      <c r="E15" s="266">
        <v>30</v>
      </c>
      <c r="F15" s="266">
        <v>32</v>
      </c>
      <c r="G15" s="156">
        <f t="shared" si="0"/>
        <v>72</v>
      </c>
      <c r="H15" s="156">
        <f t="shared" si="1"/>
        <v>42</v>
      </c>
      <c r="I15" s="401"/>
      <c r="J15" s="401"/>
    </row>
    <row r="16" spans="1:10" s="400" customFormat="1" ht="30" customHeight="1">
      <c r="A16" s="277" t="s">
        <v>1666</v>
      </c>
      <c r="B16" s="99" t="s">
        <v>1838</v>
      </c>
      <c r="C16" s="321">
        <v>142</v>
      </c>
      <c r="D16" s="321">
        <v>100</v>
      </c>
      <c r="E16" s="266">
        <v>97</v>
      </c>
      <c r="F16" s="266">
        <v>100</v>
      </c>
      <c r="G16" s="156">
        <f t="shared" si="0"/>
        <v>239</v>
      </c>
      <c r="H16" s="156">
        <f t="shared" si="1"/>
        <v>200</v>
      </c>
      <c r="I16" s="401"/>
      <c r="J16" s="401"/>
    </row>
    <row r="17" spans="1:10" s="400" customFormat="1" ht="30" customHeight="1">
      <c r="A17" s="277" t="s">
        <v>1667</v>
      </c>
      <c r="B17" s="103" t="s">
        <v>2407</v>
      </c>
      <c r="C17" s="321"/>
      <c r="D17" s="321"/>
      <c r="E17" s="266"/>
      <c r="F17" s="266">
        <v>5</v>
      </c>
      <c r="G17" s="156">
        <f t="shared" si="0"/>
        <v>0</v>
      </c>
      <c r="H17" s="156">
        <f t="shared" si="1"/>
        <v>5</v>
      </c>
      <c r="I17" s="401"/>
      <c r="J17" s="401"/>
    </row>
    <row r="18" spans="1:10" s="400" customFormat="1" ht="30" customHeight="1">
      <c r="A18" s="277" t="s">
        <v>1668</v>
      </c>
      <c r="B18" s="99" t="s">
        <v>1679</v>
      </c>
      <c r="C18" s="321">
        <v>36</v>
      </c>
      <c r="D18" s="321">
        <v>10</v>
      </c>
      <c r="E18" s="266">
        <v>47</v>
      </c>
      <c r="F18" s="266">
        <v>50</v>
      </c>
      <c r="G18" s="156">
        <f t="shared" si="0"/>
        <v>83</v>
      </c>
      <c r="H18" s="156">
        <f t="shared" si="1"/>
        <v>60</v>
      </c>
      <c r="I18" s="401"/>
      <c r="J18" s="401"/>
    </row>
    <row r="19" spans="1:10" s="400" customFormat="1" ht="30" customHeight="1">
      <c r="A19" s="277">
        <v>260001</v>
      </c>
      <c r="B19" s="99" t="s">
        <v>1680</v>
      </c>
      <c r="C19" s="321"/>
      <c r="D19" s="321"/>
      <c r="E19" s="266"/>
      <c r="F19" s="266">
        <v>1</v>
      </c>
      <c r="G19" s="156">
        <f t="shared" si="0"/>
        <v>0</v>
      </c>
      <c r="H19" s="156">
        <f t="shared" si="1"/>
        <v>1</v>
      </c>
      <c r="I19" s="401"/>
      <c r="J19" s="401"/>
    </row>
    <row r="20" spans="1:10" s="446" customFormat="1" ht="30" customHeight="1">
      <c r="A20" s="277" t="s">
        <v>2370</v>
      </c>
      <c r="B20" s="322" t="s">
        <v>2371</v>
      </c>
      <c r="C20" s="321"/>
      <c r="D20" s="321">
        <v>25</v>
      </c>
      <c r="E20" s="266"/>
      <c r="F20" s="266">
        <v>30</v>
      </c>
      <c r="G20" s="156"/>
      <c r="H20" s="156">
        <f t="shared" si="1"/>
        <v>55</v>
      </c>
      <c r="I20" s="401"/>
      <c r="J20" s="401"/>
    </row>
    <row r="21" spans="1:10" s="446" customFormat="1" ht="38.25" customHeight="1">
      <c r="A21" s="277" t="s">
        <v>2372</v>
      </c>
      <c r="B21" s="322" t="s">
        <v>2374</v>
      </c>
      <c r="C21" s="321"/>
      <c r="D21" s="321"/>
      <c r="E21" s="266"/>
      <c r="F21" s="266">
        <v>5</v>
      </c>
      <c r="G21" s="156"/>
      <c r="H21" s="156">
        <f t="shared" si="1"/>
        <v>5</v>
      </c>
      <c r="I21" s="401"/>
      <c r="J21" s="401"/>
    </row>
    <row r="22" spans="1:10" s="446" customFormat="1" ht="30" customHeight="1">
      <c r="A22" s="277" t="s">
        <v>2373</v>
      </c>
      <c r="B22" s="322" t="s">
        <v>2375</v>
      </c>
      <c r="C22" s="321"/>
      <c r="D22" s="321"/>
      <c r="E22" s="266"/>
      <c r="F22" s="266">
        <v>20</v>
      </c>
      <c r="G22" s="156"/>
      <c r="H22" s="156">
        <f t="shared" si="1"/>
        <v>20</v>
      </c>
      <c r="I22" s="401"/>
      <c r="J22" s="401"/>
    </row>
    <row r="23" spans="1:10" s="400" customFormat="1" ht="30" customHeight="1">
      <c r="A23" s="277" t="s">
        <v>1669</v>
      </c>
      <c r="B23" s="99" t="s">
        <v>1681</v>
      </c>
      <c r="C23" s="321"/>
      <c r="D23" s="321">
        <v>20</v>
      </c>
      <c r="E23" s="266"/>
      <c r="F23" s="266"/>
      <c r="G23" s="156">
        <f t="shared" si="0"/>
        <v>0</v>
      </c>
      <c r="H23" s="156">
        <f t="shared" si="1"/>
        <v>20</v>
      </c>
      <c r="I23" s="401"/>
      <c r="J23" s="401"/>
    </row>
    <row r="24" spans="1:10" s="400" customFormat="1" ht="30" customHeight="1">
      <c r="A24" s="277" t="s">
        <v>1670</v>
      </c>
      <c r="B24" s="99" t="s">
        <v>1682</v>
      </c>
      <c r="C24" s="321">
        <v>111</v>
      </c>
      <c r="D24" s="321">
        <v>30</v>
      </c>
      <c r="E24" s="266"/>
      <c r="F24" s="266"/>
      <c r="G24" s="156">
        <f t="shared" si="0"/>
        <v>111</v>
      </c>
      <c r="H24" s="156">
        <f t="shared" si="1"/>
        <v>30</v>
      </c>
      <c r="I24" s="401"/>
      <c r="J24" s="401"/>
    </row>
    <row r="25" spans="1:10" s="400" customFormat="1" ht="30" customHeight="1">
      <c r="A25" s="277" t="s">
        <v>1671</v>
      </c>
      <c r="B25" s="99" t="s">
        <v>1683</v>
      </c>
      <c r="C25" s="321"/>
      <c r="D25" s="321">
        <v>5</v>
      </c>
      <c r="E25" s="266"/>
      <c r="F25" s="266"/>
      <c r="G25" s="156">
        <f t="shared" si="0"/>
        <v>0</v>
      </c>
      <c r="H25" s="156">
        <f t="shared" si="1"/>
        <v>5</v>
      </c>
      <c r="I25" s="401"/>
      <c r="J25" s="401"/>
    </row>
    <row r="26" spans="1:10" s="400" customFormat="1" ht="30" customHeight="1">
      <c r="A26" s="277" t="s">
        <v>1672</v>
      </c>
      <c r="B26" s="99" t="s">
        <v>1684</v>
      </c>
      <c r="C26" s="321">
        <v>157</v>
      </c>
      <c r="D26" s="321">
        <v>300</v>
      </c>
      <c r="E26" s="266"/>
      <c r="F26" s="266"/>
      <c r="G26" s="156">
        <f t="shared" si="0"/>
        <v>157</v>
      </c>
      <c r="H26" s="156">
        <f t="shared" si="1"/>
        <v>300</v>
      </c>
      <c r="I26" s="401"/>
      <c r="J26" s="401"/>
    </row>
    <row r="27" spans="1:10" s="400" customFormat="1" ht="30" customHeight="1">
      <c r="A27" s="277" t="s">
        <v>1673</v>
      </c>
      <c r="B27" s="99" t="s">
        <v>1685</v>
      </c>
      <c r="C27" s="321">
        <v>2107</v>
      </c>
      <c r="D27" s="321">
        <v>1665</v>
      </c>
      <c r="E27" s="266"/>
      <c r="F27" s="266"/>
      <c r="G27" s="156">
        <f t="shared" si="0"/>
        <v>2107</v>
      </c>
      <c r="H27" s="156">
        <f t="shared" si="1"/>
        <v>1665</v>
      </c>
      <c r="I27" s="401"/>
      <c r="J27" s="401"/>
    </row>
    <row r="28" spans="1:10" s="400" customFormat="1" ht="30" customHeight="1">
      <c r="A28" s="277"/>
      <c r="B28" s="99"/>
      <c r="C28" s="99"/>
      <c r="D28" s="99"/>
      <c r="E28" s="320"/>
      <c r="F28" s="320"/>
      <c r="G28" s="320"/>
      <c r="H28" s="320"/>
      <c r="I28" s="401"/>
      <c r="J28" s="401"/>
    </row>
    <row r="29" spans="1:10" s="400" customFormat="1" ht="30" customHeight="1">
      <c r="A29" s="277"/>
      <c r="B29" s="321" t="s">
        <v>1686</v>
      </c>
      <c r="C29" s="321"/>
      <c r="D29" s="99"/>
      <c r="E29" s="320"/>
      <c r="F29" s="320"/>
      <c r="G29" s="320"/>
      <c r="H29" s="320"/>
      <c r="I29" s="401"/>
      <c r="J29" s="401"/>
    </row>
    <row r="30" spans="1:10" s="400" customFormat="1" ht="30" customHeight="1">
      <c r="A30" s="277" t="s">
        <v>1687</v>
      </c>
      <c r="B30" s="99" t="s">
        <v>1703</v>
      </c>
      <c r="C30" s="321"/>
      <c r="D30" s="321">
        <v>5</v>
      </c>
      <c r="E30" s="266"/>
      <c r="F30" s="266">
        <v>5</v>
      </c>
      <c r="G30" s="266">
        <f>SUM(C30,E30)</f>
        <v>0</v>
      </c>
      <c r="H30" s="266">
        <f>SUM(D30,F30)</f>
        <v>10</v>
      </c>
      <c r="I30" s="401"/>
      <c r="J30" s="401"/>
    </row>
    <row r="31" spans="1:10" s="400" customFormat="1" ht="30" customHeight="1">
      <c r="A31" s="277">
        <v>600030</v>
      </c>
      <c r="B31" s="99" t="s">
        <v>1704</v>
      </c>
      <c r="C31" s="321"/>
      <c r="D31" s="321">
        <v>10</v>
      </c>
      <c r="E31" s="266">
        <v>1972</v>
      </c>
      <c r="F31" s="266">
        <v>1478</v>
      </c>
      <c r="G31" s="266">
        <f t="shared" ref="G31:G52" si="2">SUM(C31,E31)</f>
        <v>1972</v>
      </c>
      <c r="H31" s="266">
        <f t="shared" ref="H31:H52" si="3">SUM(D31,F31)</f>
        <v>1488</v>
      </c>
      <c r="I31" s="401"/>
      <c r="J31" s="401"/>
    </row>
    <row r="32" spans="1:10" s="400" customFormat="1" ht="30" customHeight="1">
      <c r="A32" s="277">
        <v>600051</v>
      </c>
      <c r="B32" s="322" t="s">
        <v>1705</v>
      </c>
      <c r="C32" s="396"/>
      <c r="D32" s="396"/>
      <c r="E32" s="396">
        <v>91</v>
      </c>
      <c r="F32" s="396">
        <v>200</v>
      </c>
      <c r="G32" s="266">
        <f t="shared" si="2"/>
        <v>91</v>
      </c>
      <c r="H32" s="266">
        <f t="shared" si="3"/>
        <v>200</v>
      </c>
      <c r="I32" s="401"/>
      <c r="J32" s="401"/>
    </row>
    <row r="33" spans="1:10" s="400" customFormat="1" ht="30" customHeight="1">
      <c r="A33" s="277">
        <v>600124</v>
      </c>
      <c r="B33" s="99" t="s">
        <v>1706</v>
      </c>
      <c r="C33" s="321"/>
      <c r="D33" s="321"/>
      <c r="E33" s="266">
        <v>40</v>
      </c>
      <c r="F33" s="266">
        <v>100</v>
      </c>
      <c r="G33" s="266">
        <f t="shared" si="2"/>
        <v>40</v>
      </c>
      <c r="H33" s="266">
        <f t="shared" si="3"/>
        <v>100</v>
      </c>
      <c r="I33" s="401"/>
      <c r="J33" s="401"/>
    </row>
    <row r="34" spans="1:10" s="400" customFormat="1" ht="30" customHeight="1">
      <c r="A34" s="277">
        <v>600307</v>
      </c>
      <c r="B34" s="99" t="s">
        <v>1707</v>
      </c>
      <c r="C34" s="321"/>
      <c r="D34" s="321"/>
      <c r="E34" s="266">
        <v>1856</v>
      </c>
      <c r="F34" s="266">
        <v>1000</v>
      </c>
      <c r="G34" s="266">
        <f t="shared" si="2"/>
        <v>1856</v>
      </c>
      <c r="H34" s="266">
        <f t="shared" si="3"/>
        <v>1000</v>
      </c>
      <c r="I34" s="401"/>
      <c r="J34" s="401"/>
    </row>
    <row r="35" spans="1:10" s="400" customFormat="1" ht="30" customHeight="1">
      <c r="A35" s="277">
        <v>600312</v>
      </c>
      <c r="B35" s="99" t="s">
        <v>1708</v>
      </c>
      <c r="C35" s="321"/>
      <c r="D35" s="321"/>
      <c r="E35" s="266">
        <v>1856</v>
      </c>
      <c r="F35" s="266">
        <v>1000</v>
      </c>
      <c r="G35" s="266">
        <f t="shared" si="2"/>
        <v>1856</v>
      </c>
      <c r="H35" s="266">
        <f t="shared" si="3"/>
        <v>1000</v>
      </c>
      <c r="I35" s="401"/>
      <c r="J35" s="401"/>
    </row>
    <row r="36" spans="1:10" s="400" customFormat="1" ht="30" customHeight="1">
      <c r="A36" s="277" t="s">
        <v>1688</v>
      </c>
      <c r="B36" s="99" t="s">
        <v>1709</v>
      </c>
      <c r="C36" s="321">
        <v>198</v>
      </c>
      <c r="D36" s="321">
        <v>105</v>
      </c>
      <c r="E36" s="266"/>
      <c r="F36" s="266"/>
      <c r="G36" s="266">
        <f t="shared" si="2"/>
        <v>198</v>
      </c>
      <c r="H36" s="266">
        <f t="shared" si="3"/>
        <v>105</v>
      </c>
      <c r="I36" s="401"/>
      <c r="J36" s="401"/>
    </row>
    <row r="37" spans="1:10" s="400" customFormat="1" ht="30" customHeight="1">
      <c r="A37" s="277" t="s">
        <v>1689</v>
      </c>
      <c r="B37" s="99" t="s">
        <v>1710</v>
      </c>
      <c r="C37" s="321">
        <v>229</v>
      </c>
      <c r="D37" s="321">
        <v>105</v>
      </c>
      <c r="E37" s="266">
        <v>1903</v>
      </c>
      <c r="F37" s="266">
        <v>1540</v>
      </c>
      <c r="G37" s="266">
        <f t="shared" si="2"/>
        <v>2132</v>
      </c>
      <c r="H37" s="266">
        <f t="shared" si="3"/>
        <v>1645</v>
      </c>
      <c r="I37" s="401"/>
      <c r="J37" s="401"/>
    </row>
    <row r="38" spans="1:10" s="400" customFormat="1" ht="30" customHeight="1">
      <c r="A38" s="277" t="s">
        <v>1690</v>
      </c>
      <c r="B38" s="99" t="s">
        <v>1711</v>
      </c>
      <c r="C38" s="321">
        <v>970</v>
      </c>
      <c r="D38" s="321">
        <v>200</v>
      </c>
      <c r="E38" s="266">
        <v>20102</v>
      </c>
      <c r="F38" s="266">
        <v>17124</v>
      </c>
      <c r="G38" s="266">
        <f t="shared" si="2"/>
        <v>21072</v>
      </c>
      <c r="H38" s="266">
        <f t="shared" si="3"/>
        <v>17324</v>
      </c>
      <c r="I38" s="401"/>
      <c r="J38" s="401"/>
    </row>
    <row r="39" spans="1:10" s="400" customFormat="1" ht="30" customHeight="1">
      <c r="A39" s="277" t="s">
        <v>1691</v>
      </c>
      <c r="B39" s="99" t="s">
        <v>1712</v>
      </c>
      <c r="C39" s="321"/>
      <c r="D39" s="321"/>
      <c r="E39" s="266">
        <v>2737</v>
      </c>
      <c r="F39" s="266">
        <v>1300</v>
      </c>
      <c r="G39" s="266">
        <f t="shared" si="2"/>
        <v>2737</v>
      </c>
      <c r="H39" s="266">
        <f t="shared" si="3"/>
        <v>1300</v>
      </c>
      <c r="I39" s="401"/>
      <c r="J39" s="401"/>
    </row>
    <row r="40" spans="1:10" s="400" customFormat="1" ht="30" customHeight="1">
      <c r="A40" s="277" t="s">
        <v>1692</v>
      </c>
      <c r="B40" s="99" t="s">
        <v>1791</v>
      </c>
      <c r="C40" s="321"/>
      <c r="D40" s="321"/>
      <c r="E40" s="266">
        <v>1856</v>
      </c>
      <c r="F40" s="266">
        <v>700</v>
      </c>
      <c r="G40" s="266">
        <f t="shared" si="2"/>
        <v>1856</v>
      </c>
      <c r="H40" s="266">
        <f t="shared" si="3"/>
        <v>700</v>
      </c>
      <c r="I40" s="401"/>
      <c r="J40" s="401"/>
    </row>
    <row r="41" spans="1:10" s="400" customFormat="1" ht="41.25" customHeight="1">
      <c r="A41" s="277" t="s">
        <v>1693</v>
      </c>
      <c r="B41" s="99" t="s">
        <v>1713</v>
      </c>
      <c r="C41" s="321"/>
      <c r="D41" s="321"/>
      <c r="E41" s="266">
        <v>1856</v>
      </c>
      <c r="F41" s="266">
        <v>500</v>
      </c>
      <c r="G41" s="266">
        <f t="shared" si="2"/>
        <v>1856</v>
      </c>
      <c r="H41" s="266">
        <f t="shared" si="3"/>
        <v>500</v>
      </c>
      <c r="I41" s="401"/>
      <c r="J41" s="401"/>
    </row>
    <row r="42" spans="1:10" s="400" customFormat="1" ht="30" customHeight="1">
      <c r="A42" s="277" t="s">
        <v>1694</v>
      </c>
      <c r="B42" s="322" t="s">
        <v>1714</v>
      </c>
      <c r="C42" s="321"/>
      <c r="D42" s="321"/>
      <c r="E42" s="266">
        <v>1850</v>
      </c>
      <c r="F42" s="266">
        <v>1020</v>
      </c>
      <c r="G42" s="266">
        <f t="shared" si="2"/>
        <v>1850</v>
      </c>
      <c r="H42" s="266">
        <f t="shared" si="3"/>
        <v>1020</v>
      </c>
      <c r="I42" s="401"/>
      <c r="J42" s="401"/>
    </row>
    <row r="43" spans="1:10" s="400" customFormat="1" ht="30" customHeight="1">
      <c r="A43" s="322" t="s">
        <v>1695</v>
      </c>
      <c r="B43" s="322" t="s">
        <v>1715</v>
      </c>
      <c r="C43" s="396">
        <v>1</v>
      </c>
      <c r="D43" s="396">
        <v>1</v>
      </c>
      <c r="E43" s="396">
        <v>847</v>
      </c>
      <c r="F43" s="396">
        <v>300</v>
      </c>
      <c r="G43" s="266">
        <f t="shared" si="2"/>
        <v>848</v>
      </c>
      <c r="H43" s="266">
        <f t="shared" si="3"/>
        <v>301</v>
      </c>
      <c r="I43" s="401"/>
      <c r="J43" s="401"/>
    </row>
    <row r="44" spans="1:10" s="400" customFormat="1" ht="30" customHeight="1">
      <c r="A44" s="322" t="s">
        <v>1696</v>
      </c>
      <c r="B44" s="322" t="s">
        <v>1717</v>
      </c>
      <c r="C44" s="396">
        <v>9</v>
      </c>
      <c r="D44" s="396">
        <v>5</v>
      </c>
      <c r="E44" s="396">
        <v>254</v>
      </c>
      <c r="F44" s="396">
        <v>25</v>
      </c>
      <c r="G44" s="266">
        <f t="shared" si="2"/>
        <v>263</v>
      </c>
      <c r="H44" s="266">
        <f t="shared" si="3"/>
        <v>30</v>
      </c>
      <c r="I44" s="401"/>
      <c r="J44" s="401"/>
    </row>
    <row r="45" spans="1:10" s="400" customFormat="1" ht="38.25" customHeight="1">
      <c r="A45" s="277" t="s">
        <v>1697</v>
      </c>
      <c r="B45" s="322" t="s">
        <v>1718</v>
      </c>
      <c r="C45" s="156">
        <v>94</v>
      </c>
      <c r="D45" s="156">
        <v>15</v>
      </c>
      <c r="E45" s="266">
        <v>1110</v>
      </c>
      <c r="F45" s="266">
        <v>1250</v>
      </c>
      <c r="G45" s="266">
        <f t="shared" si="2"/>
        <v>1204</v>
      </c>
      <c r="H45" s="266">
        <f t="shared" si="3"/>
        <v>1265</v>
      </c>
      <c r="I45" s="401"/>
      <c r="J45" s="401"/>
    </row>
    <row r="46" spans="1:10" s="400" customFormat="1" ht="30" customHeight="1">
      <c r="A46" s="277" t="s">
        <v>1698</v>
      </c>
      <c r="B46" s="357" t="s">
        <v>1719</v>
      </c>
      <c r="C46" s="397"/>
      <c r="D46" s="397"/>
      <c r="E46" s="397">
        <v>105</v>
      </c>
      <c r="F46" s="397">
        <v>20</v>
      </c>
      <c r="G46" s="266">
        <f t="shared" si="2"/>
        <v>105</v>
      </c>
      <c r="H46" s="266">
        <f t="shared" si="3"/>
        <v>20</v>
      </c>
      <c r="I46" s="401"/>
      <c r="J46" s="401"/>
    </row>
    <row r="47" spans="1:10" s="400" customFormat="1" ht="30" customHeight="1">
      <c r="A47" s="277" t="s">
        <v>1699</v>
      </c>
      <c r="B47" s="357" t="s">
        <v>1720</v>
      </c>
      <c r="C47" s="397">
        <v>7</v>
      </c>
      <c r="D47" s="397">
        <v>10</v>
      </c>
      <c r="E47" s="397">
        <v>259</v>
      </c>
      <c r="F47" s="397">
        <v>55</v>
      </c>
      <c r="G47" s="266">
        <f t="shared" si="2"/>
        <v>266</v>
      </c>
      <c r="H47" s="266">
        <f t="shared" si="3"/>
        <v>65</v>
      </c>
      <c r="I47" s="401"/>
      <c r="J47" s="401"/>
    </row>
    <row r="48" spans="1:10" s="400" customFormat="1" ht="30" customHeight="1">
      <c r="A48" s="277" t="s">
        <v>1794</v>
      </c>
      <c r="B48" s="357" t="s">
        <v>2399</v>
      </c>
      <c r="C48" s="444"/>
      <c r="D48" s="444"/>
      <c r="E48" s="444">
        <v>117</v>
      </c>
      <c r="F48" s="444">
        <v>30</v>
      </c>
      <c r="G48" s="266">
        <f t="shared" si="2"/>
        <v>117</v>
      </c>
      <c r="H48" s="266">
        <f t="shared" si="3"/>
        <v>30</v>
      </c>
      <c r="I48" s="401"/>
      <c r="J48" s="401"/>
    </row>
    <row r="49" spans="1:10" s="400" customFormat="1" ht="30" customHeight="1">
      <c r="A49" s="277" t="s">
        <v>1815</v>
      </c>
      <c r="B49" s="357" t="s">
        <v>2400</v>
      </c>
      <c r="C49" s="444"/>
      <c r="D49" s="444"/>
      <c r="E49" s="444">
        <v>512</v>
      </c>
      <c r="F49" s="444">
        <v>30</v>
      </c>
      <c r="G49" s="266">
        <f t="shared" si="2"/>
        <v>512</v>
      </c>
      <c r="H49" s="266">
        <f t="shared" si="3"/>
        <v>30</v>
      </c>
      <c r="I49" s="401"/>
      <c r="J49" s="401"/>
    </row>
    <row r="50" spans="1:10" s="400" customFormat="1" ht="39.75" customHeight="1">
      <c r="A50" s="277" t="s">
        <v>1700</v>
      </c>
      <c r="B50" s="357" t="s">
        <v>1721</v>
      </c>
      <c r="C50" s="397"/>
      <c r="D50" s="397"/>
      <c r="E50" s="397">
        <v>212</v>
      </c>
      <c r="F50" s="397">
        <v>30</v>
      </c>
      <c r="G50" s="266">
        <f t="shared" si="2"/>
        <v>212</v>
      </c>
      <c r="H50" s="266">
        <f t="shared" si="3"/>
        <v>30</v>
      </c>
      <c r="I50" s="401"/>
      <c r="J50" s="401"/>
    </row>
    <row r="51" spans="1:10" s="400" customFormat="1" ht="42" customHeight="1">
      <c r="A51" s="277" t="s">
        <v>1701</v>
      </c>
      <c r="B51" s="357" t="s">
        <v>1722</v>
      </c>
      <c r="C51" s="397"/>
      <c r="D51" s="397"/>
      <c r="E51" s="397">
        <v>41</v>
      </c>
      <c r="F51" s="397">
        <v>22</v>
      </c>
      <c r="G51" s="266">
        <f t="shared" si="2"/>
        <v>41</v>
      </c>
      <c r="H51" s="266">
        <f t="shared" si="3"/>
        <v>22</v>
      </c>
      <c r="I51" s="401"/>
      <c r="J51" s="401"/>
    </row>
    <row r="52" spans="1:10" s="400" customFormat="1" ht="38.25" customHeight="1">
      <c r="A52" s="277" t="s">
        <v>1702</v>
      </c>
      <c r="B52" s="357" t="s">
        <v>2216</v>
      </c>
      <c r="C52" s="397">
        <v>787</v>
      </c>
      <c r="D52" s="397">
        <v>50</v>
      </c>
      <c r="E52" s="397">
        <v>10687</v>
      </c>
      <c r="F52" s="397">
        <v>6400</v>
      </c>
      <c r="G52" s="266">
        <f t="shared" si="2"/>
        <v>11474</v>
      </c>
      <c r="H52" s="266">
        <f t="shared" si="3"/>
        <v>6450</v>
      </c>
      <c r="I52" s="401"/>
      <c r="J52" s="401"/>
    </row>
    <row r="53" spans="1:10" s="400" customFormat="1" ht="30" customHeight="1">
      <c r="A53" s="103"/>
      <c r="B53" s="103"/>
      <c r="C53" s="103"/>
      <c r="D53" s="103"/>
      <c r="E53" s="103"/>
      <c r="F53" s="103"/>
      <c r="G53" s="103"/>
      <c r="H53" s="103"/>
      <c r="I53" s="401"/>
      <c r="J53" s="401"/>
    </row>
    <row r="54" spans="1:10" s="400" customFormat="1" ht="30" customHeight="1">
      <c r="A54" s="521" t="s">
        <v>1649</v>
      </c>
      <c r="B54" s="522"/>
      <c r="C54" s="522"/>
      <c r="D54" s="522"/>
      <c r="E54" s="522"/>
      <c r="F54" s="522"/>
      <c r="G54" s="522"/>
      <c r="H54" s="523"/>
      <c r="I54" s="401"/>
      <c r="J54" s="401"/>
    </row>
    <row r="55" spans="1:10" s="400" customFormat="1" ht="30" customHeight="1">
      <c r="A55" s="397"/>
      <c r="B55" s="397" t="s">
        <v>1662</v>
      </c>
      <c r="C55" s="397"/>
      <c r="D55" s="397"/>
      <c r="E55" s="397"/>
      <c r="F55" s="397"/>
      <c r="G55" s="397"/>
      <c r="H55" s="397"/>
      <c r="I55" s="401"/>
      <c r="J55" s="401"/>
    </row>
    <row r="56" spans="1:10" s="400" customFormat="1" ht="30" customHeight="1">
      <c r="A56" s="103" t="s">
        <v>1723</v>
      </c>
      <c r="B56" s="357" t="s">
        <v>1724</v>
      </c>
      <c r="C56" s="397"/>
      <c r="D56" s="397">
        <v>5</v>
      </c>
      <c r="E56" s="397">
        <v>1884</v>
      </c>
      <c r="F56" s="397">
        <v>3000</v>
      </c>
      <c r="G56" s="397">
        <f>SUM(C56,E56)</f>
        <v>1884</v>
      </c>
      <c r="H56" s="397">
        <f>SUM(D56,F56)</f>
        <v>3005</v>
      </c>
      <c r="I56" s="401"/>
      <c r="J56" s="401"/>
    </row>
    <row r="57" spans="1:10" s="400" customFormat="1" ht="30" customHeight="1">
      <c r="A57" s="103" t="s">
        <v>1725</v>
      </c>
      <c r="B57" s="103" t="s">
        <v>1726</v>
      </c>
      <c r="C57" s="397"/>
      <c r="D57" s="397">
        <v>10</v>
      </c>
      <c r="E57" s="397"/>
      <c r="F57" s="397">
        <v>5</v>
      </c>
      <c r="G57" s="397">
        <f t="shared" ref="G57:G91" si="4">SUM(C57,E57)</f>
        <v>0</v>
      </c>
      <c r="H57" s="397">
        <f t="shared" ref="H57:H91" si="5">SUM(D57,F57)</f>
        <v>15</v>
      </c>
      <c r="I57" s="401"/>
      <c r="J57" s="401"/>
    </row>
    <row r="58" spans="1:10" s="400" customFormat="1" ht="30" customHeight="1">
      <c r="A58" s="103" t="s">
        <v>1727</v>
      </c>
      <c r="B58" s="103" t="s">
        <v>1728</v>
      </c>
      <c r="C58" s="397"/>
      <c r="D58" s="397"/>
      <c r="E58" s="397">
        <v>477</v>
      </c>
      <c r="F58" s="397">
        <v>80</v>
      </c>
      <c r="G58" s="397">
        <f t="shared" si="4"/>
        <v>477</v>
      </c>
      <c r="H58" s="397">
        <f t="shared" si="5"/>
        <v>80</v>
      </c>
      <c r="I58" s="401"/>
      <c r="J58" s="401"/>
    </row>
    <row r="59" spans="1:10" s="400" customFormat="1" ht="30" customHeight="1">
      <c r="A59" s="103" t="s">
        <v>1729</v>
      </c>
      <c r="B59" s="357" t="s">
        <v>1730</v>
      </c>
      <c r="C59" s="397"/>
      <c r="D59" s="397">
        <v>30</v>
      </c>
      <c r="E59" s="397"/>
      <c r="F59" s="397">
        <v>70</v>
      </c>
      <c r="G59" s="397">
        <f t="shared" si="4"/>
        <v>0</v>
      </c>
      <c r="H59" s="397">
        <f t="shared" si="5"/>
        <v>100</v>
      </c>
      <c r="I59" s="401"/>
      <c r="J59" s="401"/>
    </row>
    <row r="60" spans="1:10" s="400" customFormat="1" ht="30" customHeight="1">
      <c r="A60" s="103" t="s">
        <v>1661</v>
      </c>
      <c r="B60" s="357" t="s">
        <v>1675</v>
      </c>
      <c r="C60" s="397"/>
      <c r="D60" s="397">
        <v>120</v>
      </c>
      <c r="E60" s="397">
        <v>4</v>
      </c>
      <c r="F60" s="397">
        <v>1100</v>
      </c>
      <c r="G60" s="397">
        <f t="shared" si="4"/>
        <v>4</v>
      </c>
      <c r="H60" s="397">
        <f t="shared" si="5"/>
        <v>1220</v>
      </c>
      <c r="I60" s="401"/>
      <c r="J60" s="401"/>
    </row>
    <row r="61" spans="1:10" s="400" customFormat="1" ht="30" customHeight="1">
      <c r="A61" s="103" t="s">
        <v>1663</v>
      </c>
      <c r="B61" s="103" t="s">
        <v>1677</v>
      </c>
      <c r="C61" s="397"/>
      <c r="D61" s="397">
        <v>120</v>
      </c>
      <c r="E61" s="397">
        <v>3</v>
      </c>
      <c r="F61" s="397">
        <v>1100</v>
      </c>
      <c r="G61" s="397">
        <f t="shared" si="4"/>
        <v>3</v>
      </c>
      <c r="H61" s="397">
        <f t="shared" si="5"/>
        <v>1220</v>
      </c>
      <c r="I61" s="401"/>
      <c r="J61" s="401"/>
    </row>
    <row r="62" spans="1:10" s="400" customFormat="1" ht="30" customHeight="1">
      <c r="A62" s="103" t="s">
        <v>1664</v>
      </c>
      <c r="B62" s="264" t="s">
        <v>1676</v>
      </c>
      <c r="C62" s="397">
        <v>3171</v>
      </c>
      <c r="D62" s="397">
        <v>800</v>
      </c>
      <c r="E62" s="397">
        <v>3167</v>
      </c>
      <c r="F62" s="397">
        <v>3700</v>
      </c>
      <c r="G62" s="397">
        <f t="shared" si="4"/>
        <v>6338</v>
      </c>
      <c r="H62" s="397">
        <f t="shared" si="5"/>
        <v>4500</v>
      </c>
      <c r="I62" s="401"/>
      <c r="J62" s="401"/>
    </row>
    <row r="63" spans="1:10" s="400" customFormat="1" ht="30" customHeight="1">
      <c r="A63" s="103" t="s">
        <v>1665</v>
      </c>
      <c r="B63" s="103" t="s">
        <v>1731</v>
      </c>
      <c r="C63" s="397">
        <v>79</v>
      </c>
      <c r="D63" s="397">
        <v>120</v>
      </c>
      <c r="E63" s="397">
        <v>2798</v>
      </c>
      <c r="F63" s="397">
        <v>2800</v>
      </c>
      <c r="G63" s="397">
        <f t="shared" si="4"/>
        <v>2877</v>
      </c>
      <c r="H63" s="397">
        <f t="shared" si="5"/>
        <v>2920</v>
      </c>
      <c r="I63" s="401"/>
      <c r="J63" s="401"/>
    </row>
    <row r="64" spans="1:10" s="400" customFormat="1" ht="30" customHeight="1">
      <c r="A64" s="103" t="s">
        <v>1811</v>
      </c>
      <c r="B64" s="103" t="s">
        <v>1732</v>
      </c>
      <c r="C64" s="397"/>
      <c r="D64" s="397"/>
      <c r="E64" s="397">
        <v>1338</v>
      </c>
      <c r="F64" s="397">
        <v>1000</v>
      </c>
      <c r="G64" s="397">
        <f t="shared" si="4"/>
        <v>1338</v>
      </c>
      <c r="H64" s="397">
        <f t="shared" si="5"/>
        <v>1000</v>
      </c>
      <c r="I64" s="401"/>
      <c r="J64" s="401"/>
    </row>
    <row r="65" spans="1:10" s="400" customFormat="1" ht="30" customHeight="1">
      <c r="A65" s="319" t="s">
        <v>1666</v>
      </c>
      <c r="B65" s="97" t="s">
        <v>1838</v>
      </c>
      <c r="C65" s="397">
        <v>52</v>
      </c>
      <c r="D65" s="397">
        <v>70</v>
      </c>
      <c r="E65" s="397">
        <v>25</v>
      </c>
      <c r="F65" s="397">
        <v>60</v>
      </c>
      <c r="G65" s="397">
        <f t="shared" si="4"/>
        <v>77</v>
      </c>
      <c r="H65" s="397">
        <f t="shared" si="5"/>
        <v>130</v>
      </c>
      <c r="I65" s="401"/>
      <c r="J65" s="401"/>
    </row>
    <row r="66" spans="1:10" s="400" customFormat="1" ht="30" customHeight="1">
      <c r="A66" s="319" t="s">
        <v>1667</v>
      </c>
      <c r="B66" s="453" t="s">
        <v>2408</v>
      </c>
      <c r="C66" s="397"/>
      <c r="D66" s="397"/>
      <c r="E66" s="397">
        <v>12</v>
      </c>
      <c r="F66" s="397">
        <v>30</v>
      </c>
      <c r="G66" s="397">
        <f t="shared" si="4"/>
        <v>12</v>
      </c>
      <c r="H66" s="397">
        <f t="shared" si="5"/>
        <v>30</v>
      </c>
      <c r="I66" s="401"/>
      <c r="J66" s="401"/>
    </row>
    <row r="67" spans="1:10" s="400" customFormat="1" ht="30" customHeight="1">
      <c r="A67" s="319" t="s">
        <v>1668</v>
      </c>
      <c r="B67" s="97" t="s">
        <v>1679</v>
      </c>
      <c r="C67" s="397">
        <v>129</v>
      </c>
      <c r="D67" s="397">
        <v>150</v>
      </c>
      <c r="E67" s="397">
        <v>6273</v>
      </c>
      <c r="F67" s="397">
        <v>2000</v>
      </c>
      <c r="G67" s="397">
        <f t="shared" si="4"/>
        <v>6402</v>
      </c>
      <c r="H67" s="397">
        <f t="shared" si="5"/>
        <v>2150</v>
      </c>
      <c r="I67" s="401"/>
      <c r="J67" s="401"/>
    </row>
    <row r="68" spans="1:10" s="400" customFormat="1" ht="30" customHeight="1">
      <c r="A68" s="103" t="s">
        <v>1733</v>
      </c>
      <c r="B68" s="103" t="s">
        <v>1734</v>
      </c>
      <c r="C68" s="397"/>
      <c r="D68" s="397"/>
      <c r="E68" s="397"/>
      <c r="F68" s="397">
        <v>2</v>
      </c>
      <c r="G68" s="397">
        <f t="shared" si="4"/>
        <v>0</v>
      </c>
      <c r="H68" s="397">
        <f t="shared" si="5"/>
        <v>2</v>
      </c>
      <c r="I68" s="401"/>
      <c r="J68" s="401"/>
    </row>
    <row r="69" spans="1:10" s="400" customFormat="1" ht="30" customHeight="1">
      <c r="A69" s="103" t="s">
        <v>1735</v>
      </c>
      <c r="B69" s="103" t="s">
        <v>1736</v>
      </c>
      <c r="C69" s="397"/>
      <c r="D69" s="397">
        <v>1</v>
      </c>
      <c r="E69" s="397">
        <v>31</v>
      </c>
      <c r="F69" s="397">
        <v>13</v>
      </c>
      <c r="G69" s="397">
        <f t="shared" si="4"/>
        <v>31</v>
      </c>
      <c r="H69" s="397">
        <f t="shared" si="5"/>
        <v>14</v>
      </c>
      <c r="I69" s="401"/>
      <c r="J69" s="401"/>
    </row>
    <row r="70" spans="1:10" s="400" customFormat="1" ht="30" customHeight="1">
      <c r="A70" s="103" t="s">
        <v>1737</v>
      </c>
      <c r="B70" s="103" t="s">
        <v>1738</v>
      </c>
      <c r="C70" s="397">
        <v>2</v>
      </c>
      <c r="D70" s="397">
        <v>1</v>
      </c>
      <c r="E70" s="397">
        <v>177</v>
      </c>
      <c r="F70" s="397">
        <v>150</v>
      </c>
      <c r="G70" s="397">
        <f t="shared" si="4"/>
        <v>179</v>
      </c>
      <c r="H70" s="397">
        <f t="shared" si="5"/>
        <v>151</v>
      </c>
      <c r="I70" s="401"/>
      <c r="J70" s="401"/>
    </row>
    <row r="71" spans="1:10" s="400" customFormat="1" ht="30" customHeight="1">
      <c r="A71" s="103" t="s">
        <v>1739</v>
      </c>
      <c r="B71" s="103" t="s">
        <v>1740</v>
      </c>
      <c r="C71" s="397">
        <v>3</v>
      </c>
      <c r="D71" s="397">
        <v>5</v>
      </c>
      <c r="E71" s="397">
        <v>80</v>
      </c>
      <c r="F71" s="397">
        <v>65</v>
      </c>
      <c r="G71" s="397">
        <f t="shared" si="4"/>
        <v>83</v>
      </c>
      <c r="H71" s="397">
        <f t="shared" si="5"/>
        <v>70</v>
      </c>
      <c r="I71" s="401"/>
      <c r="J71" s="401"/>
    </row>
    <row r="72" spans="1:10" s="400" customFormat="1" ht="30" customHeight="1">
      <c r="A72" s="103" t="s">
        <v>1741</v>
      </c>
      <c r="B72" s="103" t="s">
        <v>1742</v>
      </c>
      <c r="C72" s="397"/>
      <c r="D72" s="397"/>
      <c r="E72" s="397"/>
      <c r="F72" s="397">
        <v>15</v>
      </c>
      <c r="G72" s="397">
        <f t="shared" si="4"/>
        <v>0</v>
      </c>
      <c r="H72" s="397">
        <f t="shared" si="5"/>
        <v>15</v>
      </c>
      <c r="I72" s="401"/>
      <c r="J72" s="401"/>
    </row>
    <row r="73" spans="1:10" s="400" customFormat="1" ht="30" customHeight="1">
      <c r="A73" s="103" t="s">
        <v>1743</v>
      </c>
      <c r="B73" s="103" t="s">
        <v>1744</v>
      </c>
      <c r="C73" s="397">
        <v>23</v>
      </c>
      <c r="D73" s="397">
        <v>12</v>
      </c>
      <c r="E73" s="397">
        <v>295</v>
      </c>
      <c r="F73" s="397">
        <v>275</v>
      </c>
      <c r="G73" s="397">
        <f t="shared" si="4"/>
        <v>318</v>
      </c>
      <c r="H73" s="397">
        <f t="shared" si="5"/>
        <v>287</v>
      </c>
      <c r="I73" s="401"/>
      <c r="J73" s="401"/>
    </row>
    <row r="74" spans="1:10" s="400" customFormat="1" ht="30" customHeight="1">
      <c r="A74" s="103" t="s">
        <v>1745</v>
      </c>
      <c r="B74" s="103" t="s">
        <v>1746</v>
      </c>
      <c r="C74" s="397">
        <v>23</v>
      </c>
      <c r="D74" s="397">
        <v>12</v>
      </c>
      <c r="E74" s="397">
        <v>294</v>
      </c>
      <c r="F74" s="397">
        <v>275</v>
      </c>
      <c r="G74" s="397">
        <f t="shared" si="4"/>
        <v>317</v>
      </c>
      <c r="H74" s="397">
        <f t="shared" si="5"/>
        <v>287</v>
      </c>
      <c r="I74" s="401"/>
      <c r="J74" s="401"/>
    </row>
    <row r="75" spans="1:10" s="400" customFormat="1" ht="30" customHeight="1">
      <c r="A75" s="103" t="s">
        <v>1747</v>
      </c>
      <c r="B75" s="357" t="s">
        <v>1750</v>
      </c>
      <c r="C75" s="397"/>
      <c r="D75" s="397"/>
      <c r="E75" s="397"/>
      <c r="F75" s="397">
        <v>5</v>
      </c>
      <c r="G75" s="397">
        <f t="shared" si="4"/>
        <v>0</v>
      </c>
      <c r="H75" s="397">
        <f t="shared" si="5"/>
        <v>5</v>
      </c>
      <c r="I75" s="401"/>
      <c r="J75" s="401"/>
    </row>
    <row r="76" spans="1:10" s="400" customFormat="1" ht="30" customHeight="1">
      <c r="A76" s="103" t="s">
        <v>1748</v>
      </c>
      <c r="B76" s="357" t="s">
        <v>1749</v>
      </c>
      <c r="C76" s="397"/>
      <c r="D76" s="397"/>
      <c r="E76" s="397"/>
      <c r="F76" s="397">
        <v>5</v>
      </c>
      <c r="G76" s="397">
        <f t="shared" si="4"/>
        <v>0</v>
      </c>
      <c r="H76" s="397">
        <f t="shared" si="5"/>
        <v>5</v>
      </c>
      <c r="I76" s="401"/>
      <c r="J76" s="401"/>
    </row>
    <row r="77" spans="1:10" s="400" customFormat="1" ht="30" customHeight="1">
      <c r="A77" s="103" t="s">
        <v>1751</v>
      </c>
      <c r="B77" s="103" t="s">
        <v>1752</v>
      </c>
      <c r="C77" s="397">
        <v>17</v>
      </c>
      <c r="D77" s="397">
        <v>10</v>
      </c>
      <c r="E77" s="397">
        <v>212</v>
      </c>
      <c r="F77" s="397">
        <v>225</v>
      </c>
      <c r="G77" s="397">
        <f t="shared" si="4"/>
        <v>229</v>
      </c>
      <c r="H77" s="397">
        <f t="shared" si="5"/>
        <v>235</v>
      </c>
      <c r="I77" s="401"/>
      <c r="J77" s="401"/>
    </row>
    <row r="78" spans="1:10" s="400" customFormat="1" ht="30" customHeight="1">
      <c r="A78" s="103" t="s">
        <v>1753</v>
      </c>
      <c r="B78" s="103" t="s">
        <v>1754</v>
      </c>
      <c r="C78" s="397">
        <v>6</v>
      </c>
      <c r="D78" s="397">
        <v>8</v>
      </c>
      <c r="E78" s="397">
        <v>76</v>
      </c>
      <c r="F78" s="397">
        <v>62</v>
      </c>
      <c r="G78" s="397">
        <f t="shared" si="4"/>
        <v>82</v>
      </c>
      <c r="H78" s="397">
        <f t="shared" si="5"/>
        <v>70</v>
      </c>
      <c r="I78" s="401"/>
      <c r="J78" s="401"/>
    </row>
    <row r="79" spans="1:10" s="400" customFormat="1" ht="30" customHeight="1">
      <c r="A79" s="103" t="s">
        <v>1755</v>
      </c>
      <c r="B79" s="103" t="s">
        <v>1756</v>
      </c>
      <c r="C79" s="397">
        <v>17</v>
      </c>
      <c r="D79" s="397">
        <v>10</v>
      </c>
      <c r="E79" s="397">
        <v>222</v>
      </c>
      <c r="F79" s="397">
        <v>225</v>
      </c>
      <c r="G79" s="397">
        <f t="shared" si="4"/>
        <v>239</v>
      </c>
      <c r="H79" s="397">
        <f t="shared" si="5"/>
        <v>235</v>
      </c>
      <c r="I79" s="401"/>
      <c r="J79" s="401"/>
    </row>
    <row r="80" spans="1:10" s="400" customFormat="1" ht="30" customHeight="1">
      <c r="A80" s="103" t="s">
        <v>1757</v>
      </c>
      <c r="B80" s="103" t="s">
        <v>1758</v>
      </c>
      <c r="C80" s="397"/>
      <c r="D80" s="397"/>
      <c r="E80" s="397">
        <v>612</v>
      </c>
      <c r="F80" s="397">
        <v>1500</v>
      </c>
      <c r="G80" s="397">
        <f t="shared" si="4"/>
        <v>612</v>
      </c>
      <c r="H80" s="397">
        <f t="shared" si="5"/>
        <v>1500</v>
      </c>
      <c r="I80" s="401"/>
      <c r="J80" s="401"/>
    </row>
    <row r="81" spans="1:10" s="400" customFormat="1" ht="30" customHeight="1">
      <c r="A81" s="402" t="s">
        <v>2215</v>
      </c>
      <c r="B81" s="402" t="s">
        <v>1758</v>
      </c>
      <c r="C81" s="364">
        <v>54</v>
      </c>
      <c r="D81" s="364">
        <v>100</v>
      </c>
      <c r="E81" s="364"/>
      <c r="F81" s="364"/>
      <c r="G81" s="364">
        <f t="shared" si="4"/>
        <v>54</v>
      </c>
      <c r="H81" s="364">
        <f t="shared" si="5"/>
        <v>100</v>
      </c>
      <c r="I81" s="401"/>
      <c r="J81" s="401"/>
    </row>
    <row r="82" spans="1:10" s="400" customFormat="1" ht="30" customHeight="1">
      <c r="A82" s="402">
        <v>60503001</v>
      </c>
      <c r="B82" s="402" t="s">
        <v>1759</v>
      </c>
      <c r="C82" s="364">
        <v>54</v>
      </c>
      <c r="D82" s="364">
        <v>100</v>
      </c>
      <c r="E82" s="364"/>
      <c r="F82" s="364"/>
      <c r="G82" s="364">
        <f t="shared" si="4"/>
        <v>54</v>
      </c>
      <c r="H82" s="364">
        <f t="shared" si="5"/>
        <v>100</v>
      </c>
      <c r="I82" s="401"/>
      <c r="J82" s="401"/>
    </row>
    <row r="83" spans="1:10" s="446" customFormat="1" ht="30" customHeight="1">
      <c r="A83" s="277" t="s">
        <v>2370</v>
      </c>
      <c r="B83" s="322" t="s">
        <v>2371</v>
      </c>
      <c r="C83" s="321"/>
      <c r="D83" s="321">
        <v>20</v>
      </c>
      <c r="E83" s="266"/>
      <c r="F83" s="266">
        <v>10</v>
      </c>
      <c r="G83" s="156"/>
      <c r="H83" s="156">
        <f t="shared" si="5"/>
        <v>30</v>
      </c>
      <c r="I83" s="401"/>
      <c r="J83" s="401"/>
    </row>
    <row r="84" spans="1:10" s="446" customFormat="1" ht="30" customHeight="1">
      <c r="A84" s="277" t="s">
        <v>2372</v>
      </c>
      <c r="B84" s="322" t="s">
        <v>2374</v>
      </c>
      <c r="C84" s="321"/>
      <c r="D84" s="321"/>
      <c r="E84" s="266"/>
      <c r="F84" s="266">
        <v>10</v>
      </c>
      <c r="G84" s="156"/>
      <c r="H84" s="156">
        <f t="shared" si="5"/>
        <v>10</v>
      </c>
      <c r="I84" s="401"/>
      <c r="J84" s="401"/>
    </row>
    <row r="85" spans="1:10" s="446" customFormat="1" ht="30" customHeight="1">
      <c r="A85" s="277" t="s">
        <v>2373</v>
      </c>
      <c r="B85" s="322" t="s">
        <v>2375</v>
      </c>
      <c r="C85" s="321"/>
      <c r="D85" s="321"/>
      <c r="E85" s="266"/>
      <c r="F85" s="266">
        <v>2</v>
      </c>
      <c r="G85" s="156"/>
      <c r="H85" s="156">
        <f t="shared" si="5"/>
        <v>2</v>
      </c>
      <c r="I85" s="401"/>
      <c r="J85" s="401"/>
    </row>
    <row r="86" spans="1:10" s="400" customFormat="1" ht="30" customHeight="1">
      <c r="A86" s="319" t="s">
        <v>1669</v>
      </c>
      <c r="B86" s="97" t="s">
        <v>1681</v>
      </c>
      <c r="C86" s="397">
        <v>3</v>
      </c>
      <c r="D86" s="397">
        <v>10</v>
      </c>
      <c r="E86" s="397"/>
      <c r="F86" s="397"/>
      <c r="G86" s="397">
        <f t="shared" si="4"/>
        <v>3</v>
      </c>
      <c r="H86" s="397">
        <f t="shared" si="5"/>
        <v>10</v>
      </c>
      <c r="I86" s="401"/>
      <c r="J86" s="401"/>
    </row>
    <row r="87" spans="1:10" s="400" customFormat="1" ht="30" customHeight="1">
      <c r="A87" s="319" t="s">
        <v>1670</v>
      </c>
      <c r="B87" s="97" t="s">
        <v>1682</v>
      </c>
      <c r="C87" s="397">
        <v>39</v>
      </c>
      <c r="D87" s="397">
        <v>5</v>
      </c>
      <c r="E87" s="397"/>
      <c r="F87" s="397"/>
      <c r="G87" s="397">
        <f t="shared" si="4"/>
        <v>39</v>
      </c>
      <c r="H87" s="397">
        <f t="shared" si="5"/>
        <v>5</v>
      </c>
      <c r="I87" s="401"/>
      <c r="J87" s="401"/>
    </row>
    <row r="88" spans="1:10" s="400" customFormat="1" ht="30" customHeight="1">
      <c r="A88" s="277" t="s">
        <v>1671</v>
      </c>
      <c r="B88" s="99" t="s">
        <v>1683</v>
      </c>
      <c r="C88" s="397"/>
      <c r="D88" s="397">
        <v>5</v>
      </c>
      <c r="E88" s="397"/>
      <c r="F88" s="397"/>
      <c r="G88" s="397">
        <f t="shared" si="4"/>
        <v>0</v>
      </c>
      <c r="H88" s="397">
        <f t="shared" si="5"/>
        <v>5</v>
      </c>
      <c r="I88" s="401"/>
      <c r="J88" s="401"/>
    </row>
    <row r="89" spans="1:10" s="400" customFormat="1" ht="30" customHeight="1">
      <c r="A89" s="277" t="s">
        <v>1672</v>
      </c>
      <c r="B89" s="99" t="s">
        <v>1684</v>
      </c>
      <c r="C89" s="397"/>
      <c r="D89" s="397">
        <v>120</v>
      </c>
      <c r="E89" s="397"/>
      <c r="F89" s="397"/>
      <c r="G89" s="397">
        <f t="shared" si="4"/>
        <v>0</v>
      </c>
      <c r="H89" s="397">
        <f t="shared" si="5"/>
        <v>120</v>
      </c>
      <c r="I89" s="401"/>
      <c r="J89" s="401"/>
    </row>
    <row r="90" spans="1:10" s="400" customFormat="1" ht="30" customHeight="1">
      <c r="A90" s="319" t="s">
        <v>1673</v>
      </c>
      <c r="B90" s="100" t="s">
        <v>1685</v>
      </c>
      <c r="C90" s="397">
        <v>2304</v>
      </c>
      <c r="D90" s="397">
        <v>920</v>
      </c>
      <c r="E90" s="397"/>
      <c r="F90" s="397"/>
      <c r="G90" s="397">
        <f t="shared" si="4"/>
        <v>2304</v>
      </c>
      <c r="H90" s="397">
        <f t="shared" si="5"/>
        <v>920</v>
      </c>
      <c r="I90" s="401"/>
      <c r="J90" s="401"/>
    </row>
    <row r="91" spans="1:10" s="400" customFormat="1" ht="30" customHeight="1">
      <c r="A91" s="103" t="s">
        <v>1760</v>
      </c>
      <c r="B91" s="357" t="s">
        <v>1761</v>
      </c>
      <c r="C91" s="397"/>
      <c r="D91" s="397"/>
      <c r="E91" s="397">
        <v>250</v>
      </c>
      <c r="F91" s="397">
        <v>60</v>
      </c>
      <c r="G91" s="397">
        <f t="shared" si="4"/>
        <v>250</v>
      </c>
      <c r="H91" s="397">
        <f t="shared" si="5"/>
        <v>60</v>
      </c>
      <c r="I91" s="401"/>
      <c r="J91" s="401"/>
    </row>
    <row r="92" spans="1:10" s="400" customFormat="1" ht="30" customHeight="1">
      <c r="A92" s="103"/>
      <c r="B92" s="103"/>
      <c r="C92" s="103"/>
      <c r="D92" s="103"/>
      <c r="E92" s="103"/>
      <c r="F92" s="103"/>
      <c r="G92" s="103"/>
      <c r="H92" s="103"/>
      <c r="I92" s="401"/>
      <c r="J92" s="401"/>
    </row>
    <row r="93" spans="1:10" s="400" customFormat="1" ht="30" customHeight="1">
      <c r="A93" s="103"/>
      <c r="B93" s="397" t="s">
        <v>1686</v>
      </c>
      <c r="C93" s="103"/>
      <c r="D93" s="103"/>
      <c r="E93" s="103"/>
      <c r="F93" s="103"/>
      <c r="G93" s="103"/>
      <c r="H93" s="103"/>
      <c r="I93" s="401"/>
      <c r="J93" s="401"/>
    </row>
    <row r="94" spans="1:10" s="400" customFormat="1" ht="30" customHeight="1">
      <c r="A94" s="103" t="s">
        <v>1762</v>
      </c>
      <c r="B94" s="357" t="s">
        <v>1812</v>
      </c>
      <c r="C94" s="397"/>
      <c r="D94" s="397"/>
      <c r="E94" s="397">
        <v>2</v>
      </c>
      <c r="F94" s="397">
        <v>1</v>
      </c>
      <c r="G94" s="397">
        <f>SUM(C94,E94)</f>
        <v>2</v>
      </c>
      <c r="H94" s="397">
        <f>SUM(D94,F94)</f>
        <v>1</v>
      </c>
      <c r="I94" s="401"/>
      <c r="J94" s="401"/>
    </row>
    <row r="95" spans="1:10" s="400" customFormat="1" ht="30" customHeight="1">
      <c r="A95" s="103" t="s">
        <v>1763</v>
      </c>
      <c r="B95" s="357" t="s">
        <v>1764</v>
      </c>
      <c r="C95" s="397"/>
      <c r="D95" s="397"/>
      <c r="E95" s="397"/>
      <c r="F95" s="397">
        <v>2</v>
      </c>
      <c r="G95" s="397">
        <f t="shared" ref="G95:G138" si="6">SUM(C95,E95)</f>
        <v>0</v>
      </c>
      <c r="H95" s="397">
        <f t="shared" ref="H95:H138" si="7">SUM(D95,F95)</f>
        <v>2</v>
      </c>
      <c r="I95" s="401"/>
      <c r="J95" s="401"/>
    </row>
    <row r="96" spans="1:10" s="400" customFormat="1" ht="30" customHeight="1">
      <c r="A96" s="103" t="s">
        <v>1687</v>
      </c>
      <c r="B96" s="103" t="s">
        <v>1703</v>
      </c>
      <c r="C96" s="397"/>
      <c r="D96" s="397"/>
      <c r="E96" s="397">
        <v>305</v>
      </c>
      <c r="F96" s="397">
        <v>50</v>
      </c>
      <c r="G96" s="397">
        <f t="shared" si="6"/>
        <v>305</v>
      </c>
      <c r="H96" s="397">
        <f t="shared" si="7"/>
        <v>50</v>
      </c>
      <c r="I96" s="401"/>
      <c r="J96" s="401"/>
    </row>
    <row r="97" spans="1:10" s="400" customFormat="1" ht="30" customHeight="1">
      <c r="A97" s="103" t="s">
        <v>1765</v>
      </c>
      <c r="B97" s="103" t="s">
        <v>1766</v>
      </c>
      <c r="C97" s="397"/>
      <c r="D97" s="397"/>
      <c r="E97" s="397">
        <v>9</v>
      </c>
      <c r="F97" s="397">
        <v>15</v>
      </c>
      <c r="G97" s="397">
        <f t="shared" si="6"/>
        <v>9</v>
      </c>
      <c r="H97" s="397">
        <f t="shared" si="7"/>
        <v>15</v>
      </c>
      <c r="I97" s="401"/>
      <c r="J97" s="401"/>
    </row>
    <row r="98" spans="1:10" s="400" customFormat="1" ht="30" customHeight="1">
      <c r="A98" s="103" t="s">
        <v>1767</v>
      </c>
      <c r="B98" s="103" t="s">
        <v>1768</v>
      </c>
      <c r="C98" s="397"/>
      <c r="D98" s="397"/>
      <c r="E98" s="397"/>
      <c r="F98" s="397">
        <v>2</v>
      </c>
      <c r="G98" s="397">
        <f t="shared" si="6"/>
        <v>0</v>
      </c>
      <c r="H98" s="397">
        <f t="shared" si="7"/>
        <v>2</v>
      </c>
      <c r="I98" s="401"/>
      <c r="J98" s="401"/>
    </row>
    <row r="99" spans="1:10" s="400" customFormat="1" ht="30" customHeight="1">
      <c r="A99" s="103" t="s">
        <v>1769</v>
      </c>
      <c r="B99" s="103" t="s">
        <v>1770</v>
      </c>
      <c r="C99" s="397">
        <v>31</v>
      </c>
      <c r="D99" s="397">
        <v>20</v>
      </c>
      <c r="E99" s="397">
        <v>120</v>
      </c>
      <c r="F99" s="397">
        <v>78</v>
      </c>
      <c r="G99" s="397">
        <f t="shared" si="6"/>
        <v>151</v>
      </c>
      <c r="H99" s="397">
        <f t="shared" si="7"/>
        <v>98</v>
      </c>
      <c r="I99" s="401"/>
      <c r="J99" s="401"/>
    </row>
    <row r="100" spans="1:10" s="400" customFormat="1" ht="30" customHeight="1">
      <c r="A100" s="103" t="s">
        <v>1771</v>
      </c>
      <c r="B100" s="103" t="s">
        <v>1772</v>
      </c>
      <c r="C100" s="397"/>
      <c r="D100" s="397"/>
      <c r="E100" s="397"/>
      <c r="F100" s="397">
        <v>3</v>
      </c>
      <c r="G100" s="397">
        <f t="shared" si="6"/>
        <v>0</v>
      </c>
      <c r="H100" s="397">
        <f t="shared" si="7"/>
        <v>3</v>
      </c>
      <c r="I100" s="401"/>
      <c r="J100" s="401"/>
    </row>
    <row r="101" spans="1:10" s="400" customFormat="1" ht="30" customHeight="1">
      <c r="A101" s="277">
        <v>600030</v>
      </c>
      <c r="B101" s="99" t="s">
        <v>1704</v>
      </c>
      <c r="C101" s="397"/>
      <c r="D101" s="397"/>
      <c r="E101" s="397">
        <v>3543</v>
      </c>
      <c r="F101" s="397">
        <v>1150</v>
      </c>
      <c r="G101" s="397">
        <f t="shared" si="6"/>
        <v>3543</v>
      </c>
      <c r="H101" s="397">
        <f t="shared" si="7"/>
        <v>1150</v>
      </c>
      <c r="I101" s="401"/>
      <c r="J101" s="401"/>
    </row>
    <row r="102" spans="1:10" s="400" customFormat="1" ht="30" customHeight="1">
      <c r="A102" s="277">
        <v>600051</v>
      </c>
      <c r="B102" s="322" t="s">
        <v>1705</v>
      </c>
      <c r="C102" s="397"/>
      <c r="D102" s="397"/>
      <c r="E102" s="397">
        <v>2499</v>
      </c>
      <c r="F102" s="397">
        <v>1227</v>
      </c>
      <c r="G102" s="397">
        <f t="shared" si="6"/>
        <v>2499</v>
      </c>
      <c r="H102" s="397">
        <f t="shared" si="7"/>
        <v>1227</v>
      </c>
      <c r="I102" s="401"/>
      <c r="J102" s="401"/>
    </row>
    <row r="103" spans="1:10" s="400" customFormat="1" ht="30" customHeight="1">
      <c r="A103" s="103">
        <v>600120</v>
      </c>
      <c r="B103" s="103" t="s">
        <v>1778</v>
      </c>
      <c r="C103" s="397"/>
      <c r="D103" s="397"/>
      <c r="E103" s="397">
        <v>43585</v>
      </c>
      <c r="F103" s="397">
        <v>36376</v>
      </c>
      <c r="G103" s="397">
        <f t="shared" si="6"/>
        <v>43585</v>
      </c>
      <c r="H103" s="397">
        <f t="shared" si="7"/>
        <v>36376</v>
      </c>
      <c r="I103" s="401"/>
      <c r="J103" s="401"/>
    </row>
    <row r="104" spans="1:10" s="400" customFormat="1" ht="30" customHeight="1">
      <c r="A104" s="277">
        <v>600124</v>
      </c>
      <c r="B104" s="99" t="s">
        <v>1706</v>
      </c>
      <c r="C104" s="397"/>
      <c r="D104" s="397"/>
      <c r="E104" s="397">
        <v>31860</v>
      </c>
      <c r="F104" s="397">
        <v>36382</v>
      </c>
      <c r="G104" s="397">
        <f t="shared" si="6"/>
        <v>31860</v>
      </c>
      <c r="H104" s="397">
        <f t="shared" si="7"/>
        <v>36382</v>
      </c>
      <c r="I104" s="401"/>
      <c r="J104" s="401"/>
    </row>
    <row r="105" spans="1:10" s="400" customFormat="1" ht="30" customHeight="1">
      <c r="A105" s="277">
        <v>600307</v>
      </c>
      <c r="B105" s="99" t="s">
        <v>1707</v>
      </c>
      <c r="C105" s="397"/>
      <c r="D105" s="397"/>
      <c r="E105" s="397">
        <v>43677</v>
      </c>
      <c r="F105" s="397">
        <v>36382</v>
      </c>
      <c r="G105" s="397">
        <f t="shared" si="6"/>
        <v>43677</v>
      </c>
      <c r="H105" s="397">
        <f t="shared" si="7"/>
        <v>36382</v>
      </c>
      <c r="I105" s="401"/>
      <c r="J105" s="401"/>
    </row>
    <row r="106" spans="1:10" s="400" customFormat="1" ht="30" customHeight="1">
      <c r="A106" s="277">
        <v>600312</v>
      </c>
      <c r="B106" s="99" t="s">
        <v>1708</v>
      </c>
      <c r="C106" s="397"/>
      <c r="D106" s="397"/>
      <c r="E106" s="397">
        <v>43661</v>
      </c>
      <c r="F106" s="397">
        <v>36382</v>
      </c>
      <c r="G106" s="397">
        <f t="shared" si="6"/>
        <v>43661</v>
      </c>
      <c r="H106" s="397">
        <f t="shared" si="7"/>
        <v>36382</v>
      </c>
      <c r="I106" s="401"/>
      <c r="J106" s="401"/>
    </row>
    <row r="107" spans="1:10" s="400" customFormat="1" ht="30" customHeight="1">
      <c r="A107" s="277" t="s">
        <v>1688</v>
      </c>
      <c r="B107" s="99" t="s">
        <v>1709</v>
      </c>
      <c r="C107" s="397"/>
      <c r="D107" s="397">
        <v>12</v>
      </c>
      <c r="E107" s="397"/>
      <c r="F107" s="397"/>
      <c r="G107" s="397">
        <f t="shared" si="6"/>
        <v>0</v>
      </c>
      <c r="H107" s="397">
        <f t="shared" si="7"/>
        <v>12</v>
      </c>
      <c r="I107" s="401"/>
      <c r="J107" s="401"/>
    </row>
    <row r="108" spans="1:10" s="400" customFormat="1" ht="30" customHeight="1">
      <c r="A108" s="103" t="s">
        <v>1773</v>
      </c>
      <c r="B108" s="103" t="s">
        <v>1776</v>
      </c>
      <c r="C108" s="397"/>
      <c r="D108" s="397"/>
      <c r="E108" s="397"/>
      <c r="F108" s="397">
        <v>1</v>
      </c>
      <c r="G108" s="397">
        <f t="shared" si="6"/>
        <v>0</v>
      </c>
      <c r="H108" s="397">
        <f t="shared" si="7"/>
        <v>1</v>
      </c>
      <c r="I108" s="401"/>
      <c r="J108" s="401"/>
    </row>
    <row r="109" spans="1:10" s="400" customFormat="1" ht="30" customHeight="1">
      <c r="A109" s="103" t="s">
        <v>1774</v>
      </c>
      <c r="B109" s="103" t="s">
        <v>1777</v>
      </c>
      <c r="C109" s="397"/>
      <c r="D109" s="397"/>
      <c r="E109" s="397">
        <v>7</v>
      </c>
      <c r="F109" s="397">
        <v>20</v>
      </c>
      <c r="G109" s="397">
        <f t="shared" si="6"/>
        <v>7</v>
      </c>
      <c r="H109" s="397">
        <f t="shared" si="7"/>
        <v>20</v>
      </c>
      <c r="I109" s="401"/>
      <c r="J109" s="401"/>
    </row>
    <row r="110" spans="1:10" s="400" customFormat="1" ht="30" customHeight="1">
      <c r="A110" s="103" t="s">
        <v>1775</v>
      </c>
      <c r="B110" s="103" t="s">
        <v>1779</v>
      </c>
      <c r="C110" s="397">
        <v>32</v>
      </c>
      <c r="D110" s="397">
        <v>10</v>
      </c>
      <c r="E110" s="397">
        <v>144</v>
      </c>
      <c r="F110" s="397">
        <v>78</v>
      </c>
      <c r="G110" s="397">
        <f t="shared" si="6"/>
        <v>176</v>
      </c>
      <c r="H110" s="397">
        <f t="shared" si="7"/>
        <v>88</v>
      </c>
      <c r="I110" s="401"/>
      <c r="J110" s="401"/>
    </row>
    <row r="111" spans="1:10" s="400" customFormat="1" ht="30" customHeight="1">
      <c r="A111" s="277" t="s">
        <v>1690</v>
      </c>
      <c r="B111" s="99" t="s">
        <v>1711</v>
      </c>
      <c r="C111" s="397"/>
      <c r="D111" s="397"/>
      <c r="E111" s="397">
        <v>73779</v>
      </c>
      <c r="F111" s="397">
        <v>71928</v>
      </c>
      <c r="G111" s="397">
        <f t="shared" si="6"/>
        <v>73779</v>
      </c>
      <c r="H111" s="397">
        <f t="shared" si="7"/>
        <v>71928</v>
      </c>
      <c r="I111" s="401"/>
      <c r="J111" s="401"/>
    </row>
    <row r="112" spans="1:10" s="400" customFormat="1" ht="30" customHeight="1">
      <c r="A112" s="103" t="s">
        <v>1780</v>
      </c>
      <c r="B112" s="103" t="s">
        <v>1781</v>
      </c>
      <c r="C112" s="397"/>
      <c r="D112" s="397"/>
      <c r="E112" s="397">
        <v>1</v>
      </c>
      <c r="F112" s="397">
        <v>5</v>
      </c>
      <c r="G112" s="397">
        <f t="shared" si="6"/>
        <v>1</v>
      </c>
      <c r="H112" s="397">
        <f t="shared" si="7"/>
        <v>5</v>
      </c>
      <c r="I112" s="401"/>
      <c r="J112" s="401"/>
    </row>
    <row r="113" spans="1:10" s="400" customFormat="1" ht="30" customHeight="1">
      <c r="A113" s="103" t="s">
        <v>1782</v>
      </c>
      <c r="B113" s="103" t="s">
        <v>1783</v>
      </c>
      <c r="C113" s="397"/>
      <c r="D113" s="397"/>
      <c r="E113" s="397">
        <v>26</v>
      </c>
      <c r="F113" s="397">
        <v>20</v>
      </c>
      <c r="G113" s="397">
        <f t="shared" si="6"/>
        <v>26</v>
      </c>
      <c r="H113" s="397">
        <f t="shared" si="7"/>
        <v>20</v>
      </c>
      <c r="I113" s="401"/>
      <c r="J113" s="401"/>
    </row>
    <row r="114" spans="1:10" s="400" customFormat="1" ht="30" customHeight="1">
      <c r="A114" s="103" t="s">
        <v>1784</v>
      </c>
      <c r="B114" s="103" t="s">
        <v>1785</v>
      </c>
      <c r="C114" s="397"/>
      <c r="D114" s="397"/>
      <c r="E114" s="397">
        <v>26</v>
      </c>
      <c r="F114" s="397">
        <v>16</v>
      </c>
      <c r="G114" s="397">
        <f t="shared" si="6"/>
        <v>26</v>
      </c>
      <c r="H114" s="397">
        <f t="shared" si="7"/>
        <v>16</v>
      </c>
      <c r="I114" s="401"/>
      <c r="J114" s="401"/>
    </row>
    <row r="115" spans="1:10" s="400" customFormat="1" ht="30" customHeight="1">
      <c r="A115" s="103" t="s">
        <v>1786</v>
      </c>
      <c r="B115" s="357" t="s">
        <v>1839</v>
      </c>
      <c r="C115" s="397"/>
      <c r="D115" s="397"/>
      <c r="E115" s="397">
        <v>52</v>
      </c>
      <c r="F115" s="397">
        <v>20</v>
      </c>
      <c r="G115" s="397">
        <f t="shared" si="6"/>
        <v>52</v>
      </c>
      <c r="H115" s="397">
        <f t="shared" si="7"/>
        <v>20</v>
      </c>
      <c r="I115" s="401"/>
      <c r="J115" s="401"/>
    </row>
    <row r="116" spans="1:10" s="400" customFormat="1" ht="30" customHeight="1">
      <c r="A116" s="103" t="s">
        <v>1787</v>
      </c>
      <c r="B116" s="357" t="s">
        <v>1840</v>
      </c>
      <c r="C116" s="397"/>
      <c r="D116" s="397"/>
      <c r="E116" s="397">
        <v>26</v>
      </c>
      <c r="F116" s="397">
        <v>20</v>
      </c>
      <c r="G116" s="397">
        <f t="shared" si="6"/>
        <v>26</v>
      </c>
      <c r="H116" s="397">
        <f t="shared" si="7"/>
        <v>20</v>
      </c>
      <c r="I116" s="401"/>
      <c r="J116" s="401"/>
    </row>
    <row r="117" spans="1:10" s="400" customFormat="1" ht="30" customHeight="1">
      <c r="A117" s="103" t="s">
        <v>1788</v>
      </c>
      <c r="B117" s="357" t="s">
        <v>1841</v>
      </c>
      <c r="C117" s="397"/>
      <c r="D117" s="397"/>
      <c r="E117" s="397">
        <v>26</v>
      </c>
      <c r="F117" s="397">
        <v>15</v>
      </c>
      <c r="G117" s="397">
        <f t="shared" si="6"/>
        <v>26</v>
      </c>
      <c r="H117" s="397">
        <f t="shared" si="7"/>
        <v>15</v>
      </c>
      <c r="I117" s="401"/>
      <c r="J117" s="401"/>
    </row>
    <row r="118" spans="1:10" s="400" customFormat="1" ht="30" customHeight="1">
      <c r="A118" s="103" t="s">
        <v>1789</v>
      </c>
      <c r="B118" s="103" t="s">
        <v>1842</v>
      </c>
      <c r="C118" s="397">
        <v>55</v>
      </c>
      <c r="D118" s="397">
        <v>30</v>
      </c>
      <c r="E118" s="397">
        <v>428</v>
      </c>
      <c r="F118" s="397">
        <v>320</v>
      </c>
      <c r="G118" s="397">
        <f t="shared" si="6"/>
        <v>483</v>
      </c>
      <c r="H118" s="397">
        <f t="shared" si="7"/>
        <v>350</v>
      </c>
      <c r="I118" s="401"/>
      <c r="J118" s="401"/>
    </row>
    <row r="119" spans="1:10" s="400" customFormat="1" ht="30" customHeight="1">
      <c r="A119" s="103" t="s">
        <v>1790</v>
      </c>
      <c r="B119" s="103" t="s">
        <v>1843</v>
      </c>
      <c r="C119" s="397">
        <v>13</v>
      </c>
      <c r="D119" s="397">
        <v>12</v>
      </c>
      <c r="E119" s="397">
        <v>114</v>
      </c>
      <c r="F119" s="397">
        <v>275</v>
      </c>
      <c r="G119" s="397">
        <f t="shared" si="6"/>
        <v>127</v>
      </c>
      <c r="H119" s="397">
        <f t="shared" si="7"/>
        <v>287</v>
      </c>
      <c r="I119" s="401"/>
      <c r="J119" s="401"/>
    </row>
    <row r="120" spans="1:10" s="400" customFormat="1" ht="30" customHeight="1">
      <c r="A120" s="277" t="s">
        <v>1691</v>
      </c>
      <c r="B120" s="99" t="s">
        <v>1712</v>
      </c>
      <c r="C120" s="397"/>
      <c r="D120" s="397"/>
      <c r="E120" s="397">
        <v>11475</v>
      </c>
      <c r="F120" s="397">
        <v>13000</v>
      </c>
      <c r="G120" s="397">
        <f t="shared" si="6"/>
        <v>11475</v>
      </c>
      <c r="H120" s="397">
        <f t="shared" si="7"/>
        <v>13000</v>
      </c>
      <c r="I120" s="401"/>
      <c r="J120" s="401"/>
    </row>
    <row r="121" spans="1:10" s="400" customFormat="1" ht="30" customHeight="1">
      <c r="A121" s="277" t="s">
        <v>1692</v>
      </c>
      <c r="B121" s="99" t="s">
        <v>1791</v>
      </c>
      <c r="C121" s="397"/>
      <c r="D121" s="397"/>
      <c r="E121" s="397">
        <v>43721</v>
      </c>
      <c r="F121" s="397">
        <v>36382</v>
      </c>
      <c r="G121" s="397">
        <f t="shared" si="6"/>
        <v>43721</v>
      </c>
      <c r="H121" s="397">
        <f t="shared" si="7"/>
        <v>36382</v>
      </c>
      <c r="I121" s="401"/>
      <c r="J121" s="401"/>
    </row>
    <row r="122" spans="1:10" s="400" customFormat="1" ht="42" customHeight="1">
      <c r="A122" s="277" t="s">
        <v>1693</v>
      </c>
      <c r="B122" s="99" t="s">
        <v>1713</v>
      </c>
      <c r="C122" s="397"/>
      <c r="D122" s="397"/>
      <c r="E122" s="397">
        <v>43661</v>
      </c>
      <c r="F122" s="397">
        <v>36389</v>
      </c>
      <c r="G122" s="397">
        <f t="shared" si="6"/>
        <v>43661</v>
      </c>
      <c r="H122" s="397">
        <f t="shared" si="7"/>
        <v>36389</v>
      </c>
      <c r="I122" s="401"/>
      <c r="J122" s="401"/>
    </row>
    <row r="123" spans="1:10" s="400" customFormat="1" ht="30" customHeight="1">
      <c r="A123" s="277" t="s">
        <v>1694</v>
      </c>
      <c r="B123" s="322" t="s">
        <v>1714</v>
      </c>
      <c r="C123" s="397"/>
      <c r="D123" s="397"/>
      <c r="E123" s="397">
        <v>43625</v>
      </c>
      <c r="F123" s="397">
        <v>36435</v>
      </c>
      <c r="G123" s="397">
        <f t="shared" si="6"/>
        <v>43625</v>
      </c>
      <c r="H123" s="397">
        <f t="shared" si="7"/>
        <v>36435</v>
      </c>
      <c r="I123" s="401"/>
      <c r="J123" s="401"/>
    </row>
    <row r="124" spans="1:10" s="400" customFormat="1" ht="30" customHeight="1">
      <c r="A124" s="322" t="s">
        <v>1695</v>
      </c>
      <c r="B124" s="322" t="s">
        <v>1715</v>
      </c>
      <c r="C124" s="397"/>
      <c r="D124" s="397"/>
      <c r="E124" s="397">
        <v>5047</v>
      </c>
      <c r="F124" s="397">
        <v>1500</v>
      </c>
      <c r="G124" s="397">
        <f t="shared" si="6"/>
        <v>5047</v>
      </c>
      <c r="H124" s="397">
        <f t="shared" si="7"/>
        <v>1500</v>
      </c>
      <c r="I124" s="401"/>
      <c r="J124" s="401"/>
    </row>
    <row r="125" spans="1:10" s="400" customFormat="1" ht="30" customHeight="1">
      <c r="A125" s="277" t="s">
        <v>1697</v>
      </c>
      <c r="B125" s="322" t="s">
        <v>1718</v>
      </c>
      <c r="C125" s="397"/>
      <c r="D125" s="397"/>
      <c r="E125" s="397">
        <v>704</v>
      </c>
      <c r="F125" s="397">
        <v>300</v>
      </c>
      <c r="G125" s="397">
        <f t="shared" si="6"/>
        <v>704</v>
      </c>
      <c r="H125" s="397">
        <f t="shared" si="7"/>
        <v>300</v>
      </c>
      <c r="I125" s="401"/>
      <c r="J125" s="401"/>
    </row>
    <row r="126" spans="1:10" s="400" customFormat="1" ht="30" customHeight="1">
      <c r="A126" s="277" t="s">
        <v>1698</v>
      </c>
      <c r="B126" s="357" t="s">
        <v>1719</v>
      </c>
      <c r="C126" s="397">
        <v>3</v>
      </c>
      <c r="D126" s="397">
        <v>5</v>
      </c>
      <c r="E126" s="397">
        <v>10248</v>
      </c>
      <c r="F126" s="397">
        <v>6609</v>
      </c>
      <c r="G126" s="397">
        <f t="shared" si="6"/>
        <v>10251</v>
      </c>
      <c r="H126" s="397">
        <f t="shared" si="7"/>
        <v>6614</v>
      </c>
      <c r="I126" s="401"/>
      <c r="J126" s="401"/>
    </row>
    <row r="127" spans="1:10" s="400" customFormat="1" ht="30" customHeight="1">
      <c r="A127" s="277" t="s">
        <v>1699</v>
      </c>
      <c r="B127" s="357" t="s">
        <v>1720</v>
      </c>
      <c r="C127" s="397">
        <v>25</v>
      </c>
      <c r="D127" s="397">
        <v>15</v>
      </c>
      <c r="E127" s="397">
        <v>11854</v>
      </c>
      <c r="F127" s="397">
        <v>6304</v>
      </c>
      <c r="G127" s="397">
        <f t="shared" si="6"/>
        <v>11879</v>
      </c>
      <c r="H127" s="397">
        <f t="shared" si="7"/>
        <v>6319</v>
      </c>
      <c r="I127" s="401"/>
      <c r="J127" s="401"/>
    </row>
    <row r="128" spans="1:10" s="400" customFormat="1" ht="30" customHeight="1">
      <c r="A128" s="103" t="s">
        <v>1792</v>
      </c>
      <c r="B128" s="357" t="s">
        <v>1793</v>
      </c>
      <c r="C128" s="397"/>
      <c r="D128" s="397"/>
      <c r="E128" s="397">
        <v>50</v>
      </c>
      <c r="F128" s="397">
        <v>2</v>
      </c>
      <c r="G128" s="397">
        <f t="shared" si="6"/>
        <v>50</v>
      </c>
      <c r="H128" s="397">
        <f t="shared" si="7"/>
        <v>2</v>
      </c>
      <c r="I128" s="401"/>
      <c r="J128" s="401"/>
    </row>
    <row r="129" spans="1:10" s="400" customFormat="1" ht="30" customHeight="1">
      <c r="A129" s="103" t="s">
        <v>1794</v>
      </c>
      <c r="B129" s="357" t="s">
        <v>1795</v>
      </c>
      <c r="C129" s="397">
        <v>7</v>
      </c>
      <c r="D129" s="397">
        <v>10</v>
      </c>
      <c r="E129" s="397">
        <v>1647</v>
      </c>
      <c r="F129" s="397">
        <v>600</v>
      </c>
      <c r="G129" s="397">
        <f t="shared" si="6"/>
        <v>1654</v>
      </c>
      <c r="H129" s="397">
        <f t="shared" si="7"/>
        <v>610</v>
      </c>
      <c r="I129" s="401"/>
      <c r="J129" s="401"/>
    </row>
    <row r="130" spans="1:10" s="400" customFormat="1" ht="30" customHeight="1">
      <c r="A130" s="103" t="s">
        <v>1815</v>
      </c>
      <c r="B130" s="357" t="s">
        <v>1845</v>
      </c>
      <c r="C130" s="397">
        <v>23</v>
      </c>
      <c r="D130" s="397">
        <v>10</v>
      </c>
      <c r="E130" s="397">
        <v>25751</v>
      </c>
      <c r="F130" s="397">
        <v>13000</v>
      </c>
      <c r="G130" s="397">
        <f t="shared" si="6"/>
        <v>25774</v>
      </c>
      <c r="H130" s="397">
        <f t="shared" si="7"/>
        <v>13010</v>
      </c>
      <c r="I130" s="401"/>
      <c r="J130" s="401"/>
    </row>
    <row r="131" spans="1:10" s="400" customFormat="1" ht="38.25" customHeight="1">
      <c r="A131" s="277" t="s">
        <v>1700</v>
      </c>
      <c r="B131" s="357" t="s">
        <v>1721</v>
      </c>
      <c r="C131" s="397">
        <v>40</v>
      </c>
      <c r="D131" s="397">
        <v>55</v>
      </c>
      <c r="E131" s="397">
        <v>21589</v>
      </c>
      <c r="F131" s="397">
        <v>12730</v>
      </c>
      <c r="G131" s="397">
        <f t="shared" si="6"/>
        <v>21629</v>
      </c>
      <c r="H131" s="397">
        <f t="shared" si="7"/>
        <v>12785</v>
      </c>
      <c r="I131" s="401"/>
      <c r="J131" s="401"/>
    </row>
    <row r="132" spans="1:10" s="400" customFormat="1" ht="30" customHeight="1">
      <c r="A132" s="103" t="s">
        <v>1796</v>
      </c>
      <c r="B132" s="357" t="s">
        <v>1797</v>
      </c>
      <c r="C132" s="397"/>
      <c r="D132" s="397"/>
      <c r="E132" s="397">
        <v>2917</v>
      </c>
      <c r="F132" s="397">
        <v>600</v>
      </c>
      <c r="G132" s="397">
        <f t="shared" si="6"/>
        <v>2917</v>
      </c>
      <c r="H132" s="397">
        <f t="shared" si="7"/>
        <v>600</v>
      </c>
      <c r="I132" s="401"/>
      <c r="J132" s="401"/>
    </row>
    <row r="133" spans="1:10" s="400" customFormat="1" ht="37.5" customHeight="1">
      <c r="A133" s="277" t="s">
        <v>1701</v>
      </c>
      <c r="B133" s="357" t="s">
        <v>1722</v>
      </c>
      <c r="C133" s="397">
        <v>1</v>
      </c>
      <c r="D133" s="397">
        <v>1</v>
      </c>
      <c r="E133" s="397">
        <v>4578</v>
      </c>
      <c r="F133" s="397">
        <v>500</v>
      </c>
      <c r="G133" s="397">
        <f t="shared" si="6"/>
        <v>4579</v>
      </c>
      <c r="H133" s="397">
        <f t="shared" si="7"/>
        <v>501</v>
      </c>
      <c r="I133" s="401"/>
      <c r="J133" s="401"/>
    </row>
    <row r="134" spans="1:10" s="400" customFormat="1" ht="42" customHeight="1">
      <c r="A134" s="103" t="s">
        <v>1798</v>
      </c>
      <c r="B134" s="357" t="s">
        <v>1804</v>
      </c>
      <c r="C134" s="397"/>
      <c r="D134" s="397"/>
      <c r="E134" s="397"/>
      <c r="F134" s="397">
        <v>2</v>
      </c>
      <c r="G134" s="397">
        <f t="shared" si="6"/>
        <v>0</v>
      </c>
      <c r="H134" s="397">
        <f t="shared" si="7"/>
        <v>2</v>
      </c>
      <c r="I134" s="401"/>
      <c r="J134" s="401"/>
    </row>
    <row r="135" spans="1:10" s="400" customFormat="1" ht="30" customHeight="1">
      <c r="A135" s="103" t="s">
        <v>1799</v>
      </c>
      <c r="B135" s="357" t="s">
        <v>1800</v>
      </c>
      <c r="C135" s="397"/>
      <c r="D135" s="397"/>
      <c r="E135" s="397">
        <v>7</v>
      </c>
      <c r="F135" s="397">
        <v>20</v>
      </c>
      <c r="G135" s="397">
        <f t="shared" si="6"/>
        <v>7</v>
      </c>
      <c r="H135" s="397">
        <f t="shared" si="7"/>
        <v>20</v>
      </c>
      <c r="I135" s="401"/>
      <c r="J135" s="401"/>
    </row>
    <row r="136" spans="1:10" s="400" customFormat="1" ht="30" customHeight="1">
      <c r="A136" s="103" t="s">
        <v>1801</v>
      </c>
      <c r="B136" s="357" t="s">
        <v>1802</v>
      </c>
      <c r="C136" s="397"/>
      <c r="D136" s="397"/>
      <c r="E136" s="397">
        <v>134</v>
      </c>
      <c r="F136" s="397">
        <v>20</v>
      </c>
      <c r="G136" s="397">
        <f t="shared" si="6"/>
        <v>134</v>
      </c>
      <c r="H136" s="397">
        <f t="shared" si="7"/>
        <v>20</v>
      </c>
      <c r="I136" s="401"/>
      <c r="J136" s="401"/>
    </row>
    <row r="137" spans="1:10" s="400" customFormat="1" ht="39" customHeight="1">
      <c r="A137" s="277" t="s">
        <v>1702</v>
      </c>
      <c r="B137" s="357" t="s">
        <v>2216</v>
      </c>
      <c r="C137" s="397">
        <v>12</v>
      </c>
      <c r="D137" s="397">
        <v>7</v>
      </c>
      <c r="E137" s="397">
        <v>37126</v>
      </c>
      <c r="F137" s="397">
        <v>30000</v>
      </c>
      <c r="G137" s="397">
        <f t="shared" si="6"/>
        <v>37138</v>
      </c>
      <c r="H137" s="397">
        <f t="shared" si="7"/>
        <v>30007</v>
      </c>
      <c r="I137" s="401"/>
      <c r="J137" s="401"/>
    </row>
    <row r="138" spans="1:10" s="400" customFormat="1" ht="41.25" customHeight="1">
      <c r="A138" s="103" t="s">
        <v>1803</v>
      </c>
      <c r="B138" s="357" t="s">
        <v>1804</v>
      </c>
      <c r="C138" s="397">
        <v>25</v>
      </c>
      <c r="D138" s="397">
        <v>17</v>
      </c>
      <c r="E138" s="397">
        <v>3347</v>
      </c>
      <c r="F138" s="397">
        <v>200</v>
      </c>
      <c r="G138" s="397">
        <f t="shared" si="6"/>
        <v>3372</v>
      </c>
      <c r="H138" s="397">
        <f t="shared" si="7"/>
        <v>217</v>
      </c>
      <c r="I138" s="401"/>
      <c r="J138" s="401"/>
    </row>
    <row r="139" spans="1:10" s="400" customFormat="1" ht="30" customHeight="1">
      <c r="A139" s="103"/>
      <c r="B139" s="103"/>
      <c r="C139" s="103"/>
      <c r="D139" s="103"/>
      <c r="E139" s="103"/>
      <c r="F139" s="103"/>
      <c r="G139" s="103"/>
      <c r="H139" s="103"/>
      <c r="I139" s="401"/>
      <c r="J139" s="401"/>
    </row>
    <row r="140" spans="1:10" s="400" customFormat="1" ht="30" customHeight="1">
      <c r="A140" s="521" t="s">
        <v>1650</v>
      </c>
      <c r="B140" s="524"/>
      <c r="C140" s="524"/>
      <c r="D140" s="524"/>
      <c r="E140" s="524"/>
      <c r="F140" s="524"/>
      <c r="G140" s="524"/>
      <c r="H140" s="525"/>
      <c r="I140" s="401"/>
      <c r="J140" s="401"/>
    </row>
    <row r="141" spans="1:10" s="400" customFormat="1" ht="30" customHeight="1">
      <c r="A141" s="397"/>
      <c r="B141" s="397" t="s">
        <v>1662</v>
      </c>
      <c r="C141" s="397"/>
      <c r="D141" s="397"/>
      <c r="E141" s="397"/>
      <c r="F141" s="397"/>
      <c r="G141" s="397"/>
      <c r="H141" s="397"/>
      <c r="I141" s="401"/>
      <c r="J141" s="401"/>
    </row>
    <row r="142" spans="1:10" s="400" customFormat="1" ht="30" customHeight="1">
      <c r="A142" s="103" t="s">
        <v>1664</v>
      </c>
      <c r="B142" s="264" t="s">
        <v>1676</v>
      </c>
      <c r="C142" s="452">
        <v>23</v>
      </c>
      <c r="D142" s="452">
        <v>5</v>
      </c>
      <c r="E142" s="452">
        <v>57</v>
      </c>
      <c r="F142" s="452">
        <v>15</v>
      </c>
      <c r="G142" s="452">
        <f>SUM(C142,E142)</f>
        <v>80</v>
      </c>
      <c r="H142" s="452">
        <f>SUM(D142,F142)</f>
        <v>20</v>
      </c>
      <c r="I142" s="401"/>
      <c r="J142" s="401"/>
    </row>
    <row r="143" spans="1:10" s="400" customFormat="1" ht="30" customHeight="1">
      <c r="A143" s="103" t="s">
        <v>1805</v>
      </c>
      <c r="B143" s="103" t="s">
        <v>1806</v>
      </c>
      <c r="C143" s="452">
        <v>70</v>
      </c>
      <c r="D143" s="452">
        <v>10</v>
      </c>
      <c r="E143" s="452">
        <v>160</v>
      </c>
      <c r="F143" s="452">
        <v>100</v>
      </c>
      <c r="G143" s="452">
        <f t="shared" ref="G143:G149" si="8">SUM(C143,E143)</f>
        <v>230</v>
      </c>
      <c r="H143" s="452">
        <f t="shared" ref="H143:H149" si="9">SUM(D143,F143)</f>
        <v>110</v>
      </c>
      <c r="I143" s="401"/>
      <c r="J143" s="401"/>
    </row>
    <row r="144" spans="1:10" s="400" customFormat="1" ht="30" customHeight="1">
      <c r="A144" s="103" t="s">
        <v>1807</v>
      </c>
      <c r="B144" s="103" t="s">
        <v>1808</v>
      </c>
      <c r="C144" s="452">
        <v>224</v>
      </c>
      <c r="D144" s="452">
        <v>200</v>
      </c>
      <c r="E144" s="452">
        <v>293</v>
      </c>
      <c r="F144" s="452">
        <v>120</v>
      </c>
      <c r="G144" s="452">
        <f t="shared" si="8"/>
        <v>517</v>
      </c>
      <c r="H144" s="452">
        <f t="shared" si="9"/>
        <v>320</v>
      </c>
      <c r="I144" s="401"/>
      <c r="J144" s="401"/>
    </row>
    <row r="145" spans="1:10" s="400" customFormat="1" ht="30" customHeight="1">
      <c r="A145" s="103" t="s">
        <v>1809</v>
      </c>
      <c r="B145" s="103" t="s">
        <v>1810</v>
      </c>
      <c r="C145" s="452">
        <v>116</v>
      </c>
      <c r="D145" s="452">
        <v>100</v>
      </c>
      <c r="E145" s="452">
        <v>47</v>
      </c>
      <c r="F145" s="452">
        <v>40</v>
      </c>
      <c r="G145" s="452">
        <f t="shared" si="8"/>
        <v>163</v>
      </c>
      <c r="H145" s="452">
        <f t="shared" si="9"/>
        <v>140</v>
      </c>
      <c r="I145" s="401"/>
      <c r="J145" s="401"/>
    </row>
    <row r="146" spans="1:10" s="400" customFormat="1" ht="30" customHeight="1">
      <c r="A146" s="103" t="s">
        <v>1665</v>
      </c>
      <c r="B146" s="103" t="s">
        <v>1731</v>
      </c>
      <c r="C146" s="452">
        <v>1915</v>
      </c>
      <c r="D146" s="452">
        <v>4000</v>
      </c>
      <c r="E146" s="452">
        <v>1357</v>
      </c>
      <c r="F146" s="452">
        <v>1618</v>
      </c>
      <c r="G146" s="452">
        <f t="shared" si="8"/>
        <v>3272</v>
      </c>
      <c r="H146" s="452">
        <f t="shared" si="9"/>
        <v>5618</v>
      </c>
      <c r="I146" s="401"/>
      <c r="J146" s="401"/>
    </row>
    <row r="147" spans="1:10" s="400" customFormat="1" ht="30" customHeight="1">
      <c r="A147" s="103" t="s">
        <v>1811</v>
      </c>
      <c r="B147" s="103" t="s">
        <v>1732</v>
      </c>
      <c r="C147" s="452"/>
      <c r="D147" s="452"/>
      <c r="E147" s="452">
        <v>792</v>
      </c>
      <c r="F147" s="452">
        <v>300</v>
      </c>
      <c r="G147" s="452">
        <f t="shared" si="8"/>
        <v>792</v>
      </c>
      <c r="H147" s="452">
        <f t="shared" si="9"/>
        <v>300</v>
      </c>
      <c r="I147" s="401"/>
      <c r="J147" s="401"/>
    </row>
    <row r="148" spans="1:10" s="400" customFormat="1" ht="30" customHeight="1">
      <c r="A148" s="319" t="s">
        <v>1668</v>
      </c>
      <c r="B148" s="97" t="s">
        <v>1679</v>
      </c>
      <c r="C148" s="452">
        <v>607</v>
      </c>
      <c r="D148" s="452">
        <v>340</v>
      </c>
      <c r="E148" s="452">
        <v>2842</v>
      </c>
      <c r="F148" s="452">
        <v>1000</v>
      </c>
      <c r="G148" s="452">
        <f t="shared" si="8"/>
        <v>3449</v>
      </c>
      <c r="H148" s="452">
        <f t="shared" si="9"/>
        <v>1340</v>
      </c>
      <c r="I148" s="401"/>
      <c r="J148" s="401"/>
    </row>
    <row r="149" spans="1:10" s="400" customFormat="1" ht="30" customHeight="1">
      <c r="A149" s="319" t="s">
        <v>1673</v>
      </c>
      <c r="B149" s="100" t="s">
        <v>1685</v>
      </c>
      <c r="C149" s="452">
        <v>1648</v>
      </c>
      <c r="D149" s="452">
        <v>2700</v>
      </c>
      <c r="E149" s="452"/>
      <c r="F149" s="452"/>
      <c r="G149" s="452">
        <f t="shared" si="8"/>
        <v>1648</v>
      </c>
      <c r="H149" s="452">
        <f t="shared" si="9"/>
        <v>2700</v>
      </c>
      <c r="I149" s="401"/>
      <c r="J149" s="401"/>
    </row>
    <row r="150" spans="1:10" s="400" customFormat="1" ht="30" customHeight="1">
      <c r="A150" s="103"/>
      <c r="B150" s="103"/>
      <c r="C150" s="103"/>
      <c r="D150" s="103"/>
      <c r="E150" s="103"/>
      <c r="F150" s="103"/>
      <c r="G150" s="103"/>
      <c r="H150" s="103"/>
      <c r="I150" s="401"/>
      <c r="J150" s="401"/>
    </row>
    <row r="151" spans="1:10" s="400" customFormat="1" ht="30" customHeight="1">
      <c r="A151" s="103"/>
      <c r="B151" s="103" t="s">
        <v>1686</v>
      </c>
      <c r="C151" s="103"/>
      <c r="D151" s="103"/>
      <c r="E151" s="103"/>
      <c r="F151" s="103"/>
      <c r="G151" s="103"/>
      <c r="H151" s="103"/>
      <c r="I151" s="401"/>
      <c r="J151" s="401"/>
    </row>
    <row r="152" spans="1:10" s="400" customFormat="1" ht="30" customHeight="1">
      <c r="A152" s="103" t="s">
        <v>1762</v>
      </c>
      <c r="B152" s="357" t="s">
        <v>1812</v>
      </c>
      <c r="C152" s="397"/>
      <c r="D152" s="397"/>
      <c r="E152" s="397">
        <v>3</v>
      </c>
      <c r="F152" s="397">
        <v>2</v>
      </c>
      <c r="G152" s="397">
        <f>SUM(C152,E152)</f>
        <v>3</v>
      </c>
      <c r="H152" s="397">
        <f>SUM(D152,F152)</f>
        <v>2</v>
      </c>
      <c r="I152" s="401"/>
      <c r="J152" s="401"/>
    </row>
    <row r="153" spans="1:10" s="400" customFormat="1" ht="30" customHeight="1">
      <c r="A153" s="103" t="s">
        <v>1763</v>
      </c>
      <c r="B153" s="357" t="s">
        <v>1764</v>
      </c>
      <c r="C153" s="397"/>
      <c r="D153" s="397"/>
      <c r="E153" s="397"/>
      <c r="F153" s="397">
        <v>2</v>
      </c>
      <c r="G153" s="397">
        <f t="shared" ref="G153:G172" si="10">SUM(C153,E153)</f>
        <v>0</v>
      </c>
      <c r="H153" s="397">
        <f t="shared" ref="H153:H172" si="11">SUM(D153,F153)</f>
        <v>2</v>
      </c>
      <c r="I153" s="401"/>
      <c r="J153" s="401"/>
    </row>
    <row r="154" spans="1:10" s="400" customFormat="1" ht="30" customHeight="1">
      <c r="A154" s="103" t="s">
        <v>1687</v>
      </c>
      <c r="B154" s="103" t="s">
        <v>1703</v>
      </c>
      <c r="C154" s="397"/>
      <c r="D154" s="397"/>
      <c r="E154" s="397">
        <v>43</v>
      </c>
      <c r="F154" s="397">
        <v>20</v>
      </c>
      <c r="G154" s="397">
        <f t="shared" si="10"/>
        <v>43</v>
      </c>
      <c r="H154" s="397">
        <f t="shared" si="11"/>
        <v>20</v>
      </c>
      <c r="I154" s="401"/>
      <c r="J154" s="401"/>
    </row>
    <row r="155" spans="1:10" s="400" customFormat="1" ht="30" customHeight="1">
      <c r="A155" s="103" t="s">
        <v>1737</v>
      </c>
      <c r="B155" s="103" t="s">
        <v>1738</v>
      </c>
      <c r="C155" s="397">
        <v>4</v>
      </c>
      <c r="D155" s="397">
        <v>2</v>
      </c>
      <c r="E155" s="397">
        <v>80</v>
      </c>
      <c r="F155" s="397">
        <v>60</v>
      </c>
      <c r="G155" s="397">
        <f t="shared" si="10"/>
        <v>84</v>
      </c>
      <c r="H155" s="397">
        <f t="shared" si="11"/>
        <v>62</v>
      </c>
      <c r="I155" s="401"/>
      <c r="J155" s="401"/>
    </row>
    <row r="156" spans="1:10" s="400" customFormat="1" ht="30" customHeight="1">
      <c r="A156" s="277" t="s">
        <v>1690</v>
      </c>
      <c r="B156" s="99" t="s">
        <v>1711</v>
      </c>
      <c r="C156" s="397"/>
      <c r="D156" s="397"/>
      <c r="E156" s="397">
        <v>1347</v>
      </c>
      <c r="F156" s="397">
        <v>1096</v>
      </c>
      <c r="G156" s="397">
        <f t="shared" si="10"/>
        <v>1347</v>
      </c>
      <c r="H156" s="397">
        <f t="shared" si="11"/>
        <v>1096</v>
      </c>
      <c r="I156" s="401"/>
      <c r="J156" s="401"/>
    </row>
    <row r="157" spans="1:10" s="400" customFormat="1" ht="30" customHeight="1">
      <c r="A157" s="103" t="s">
        <v>1782</v>
      </c>
      <c r="B157" s="103" t="s">
        <v>1783</v>
      </c>
      <c r="C157" s="397"/>
      <c r="D157" s="397"/>
      <c r="E157" s="397">
        <v>16</v>
      </c>
      <c r="F157" s="397">
        <v>12</v>
      </c>
      <c r="G157" s="397">
        <f t="shared" si="10"/>
        <v>16</v>
      </c>
      <c r="H157" s="397">
        <f t="shared" si="11"/>
        <v>12</v>
      </c>
      <c r="I157" s="401"/>
      <c r="J157" s="401"/>
    </row>
    <row r="158" spans="1:10" s="400" customFormat="1" ht="30" customHeight="1">
      <c r="A158" s="103" t="s">
        <v>1784</v>
      </c>
      <c r="B158" s="103" t="s">
        <v>1785</v>
      </c>
      <c r="C158" s="397"/>
      <c r="D158" s="397"/>
      <c r="E158" s="397">
        <v>13</v>
      </c>
      <c r="F158" s="397">
        <v>12</v>
      </c>
      <c r="G158" s="397">
        <f t="shared" si="10"/>
        <v>13</v>
      </c>
      <c r="H158" s="397">
        <f t="shared" si="11"/>
        <v>12</v>
      </c>
      <c r="I158" s="401"/>
      <c r="J158" s="401"/>
    </row>
    <row r="159" spans="1:10" s="400" customFormat="1" ht="30" customHeight="1">
      <c r="A159" s="103" t="s">
        <v>1760</v>
      </c>
      <c r="B159" s="357" t="s">
        <v>1761</v>
      </c>
      <c r="C159" s="397"/>
      <c r="D159" s="397"/>
      <c r="E159" s="397">
        <v>115</v>
      </c>
      <c r="F159" s="397">
        <v>50</v>
      </c>
      <c r="G159" s="397">
        <f t="shared" si="10"/>
        <v>115</v>
      </c>
      <c r="H159" s="397">
        <f t="shared" si="11"/>
        <v>50</v>
      </c>
      <c r="I159" s="401"/>
      <c r="J159" s="401"/>
    </row>
    <row r="160" spans="1:10" s="400" customFormat="1" ht="30" customHeight="1">
      <c r="A160" s="103" t="s">
        <v>1786</v>
      </c>
      <c r="B160" s="357" t="s">
        <v>1839</v>
      </c>
      <c r="C160" s="397"/>
      <c r="D160" s="397"/>
      <c r="E160" s="397">
        <v>4</v>
      </c>
      <c r="F160" s="397">
        <v>5</v>
      </c>
      <c r="G160" s="397">
        <f t="shared" si="10"/>
        <v>4</v>
      </c>
      <c r="H160" s="397">
        <f t="shared" si="11"/>
        <v>5</v>
      </c>
      <c r="I160" s="401"/>
      <c r="J160" s="401"/>
    </row>
    <row r="161" spans="1:10" s="400" customFormat="1" ht="30" customHeight="1">
      <c r="A161" s="322" t="s">
        <v>1695</v>
      </c>
      <c r="B161" s="322" t="s">
        <v>1715</v>
      </c>
      <c r="C161" s="397"/>
      <c r="D161" s="397"/>
      <c r="E161" s="397">
        <v>831</v>
      </c>
      <c r="F161" s="397">
        <v>900</v>
      </c>
      <c r="G161" s="397">
        <f t="shared" si="10"/>
        <v>831</v>
      </c>
      <c r="H161" s="397">
        <f t="shared" si="11"/>
        <v>900</v>
      </c>
      <c r="I161" s="401"/>
      <c r="J161" s="401"/>
    </row>
    <row r="162" spans="1:10" s="400" customFormat="1" ht="37.5" customHeight="1">
      <c r="A162" s="277" t="s">
        <v>1697</v>
      </c>
      <c r="B162" s="322" t="s">
        <v>1718</v>
      </c>
      <c r="C162" s="397">
        <v>18</v>
      </c>
      <c r="D162" s="397">
        <v>5</v>
      </c>
      <c r="E162" s="397">
        <v>179</v>
      </c>
      <c r="F162" s="397">
        <v>40</v>
      </c>
      <c r="G162" s="397">
        <f t="shared" si="10"/>
        <v>197</v>
      </c>
      <c r="H162" s="397">
        <f t="shared" si="11"/>
        <v>45</v>
      </c>
      <c r="I162" s="401"/>
      <c r="J162" s="401"/>
    </row>
    <row r="163" spans="1:10" s="400" customFormat="1" ht="30" customHeight="1">
      <c r="A163" s="103" t="s">
        <v>1813</v>
      </c>
      <c r="B163" s="357" t="s">
        <v>1814</v>
      </c>
      <c r="C163" s="397"/>
      <c r="D163" s="397"/>
      <c r="E163" s="397">
        <v>7</v>
      </c>
      <c r="F163" s="397">
        <v>10</v>
      </c>
      <c r="G163" s="397">
        <f t="shared" si="10"/>
        <v>7</v>
      </c>
      <c r="H163" s="397">
        <f t="shared" si="11"/>
        <v>10</v>
      </c>
      <c r="I163" s="401"/>
      <c r="J163" s="401"/>
    </row>
    <row r="164" spans="1:10" s="400" customFormat="1" ht="30" customHeight="1">
      <c r="A164" s="277" t="s">
        <v>1698</v>
      </c>
      <c r="B164" s="357" t="s">
        <v>1719</v>
      </c>
      <c r="C164" s="397"/>
      <c r="D164" s="397"/>
      <c r="E164" s="397">
        <v>2008</v>
      </c>
      <c r="F164" s="397">
        <v>1000</v>
      </c>
      <c r="G164" s="397">
        <f t="shared" si="10"/>
        <v>2008</v>
      </c>
      <c r="H164" s="397">
        <f t="shared" si="11"/>
        <v>1000</v>
      </c>
      <c r="I164" s="401"/>
      <c r="J164" s="401"/>
    </row>
    <row r="165" spans="1:10" s="400" customFormat="1" ht="30" customHeight="1">
      <c r="A165" s="277" t="s">
        <v>1699</v>
      </c>
      <c r="B165" s="357" t="s">
        <v>1720</v>
      </c>
      <c r="C165" s="397">
        <v>13</v>
      </c>
      <c r="D165" s="397">
        <v>10</v>
      </c>
      <c r="E165" s="397">
        <v>1171</v>
      </c>
      <c r="F165" s="397">
        <v>400</v>
      </c>
      <c r="G165" s="397">
        <f t="shared" si="10"/>
        <v>1184</v>
      </c>
      <c r="H165" s="397">
        <f t="shared" si="11"/>
        <v>410</v>
      </c>
      <c r="I165" s="401"/>
      <c r="J165" s="401"/>
    </row>
    <row r="166" spans="1:10" s="400" customFormat="1" ht="30" customHeight="1">
      <c r="A166" s="103" t="s">
        <v>1792</v>
      </c>
      <c r="B166" s="357" t="s">
        <v>1793</v>
      </c>
      <c r="C166" s="397">
        <v>4</v>
      </c>
      <c r="D166" s="397">
        <v>2</v>
      </c>
      <c r="E166" s="397">
        <v>93</v>
      </c>
      <c r="F166" s="397">
        <v>30</v>
      </c>
      <c r="G166" s="397">
        <f t="shared" si="10"/>
        <v>97</v>
      </c>
      <c r="H166" s="397">
        <f t="shared" si="11"/>
        <v>32</v>
      </c>
      <c r="I166" s="401"/>
      <c r="J166" s="401"/>
    </row>
    <row r="167" spans="1:10" s="400" customFormat="1" ht="30" customHeight="1">
      <c r="A167" s="103" t="s">
        <v>1794</v>
      </c>
      <c r="B167" s="357" t="s">
        <v>1795</v>
      </c>
      <c r="C167" s="397">
        <v>46</v>
      </c>
      <c r="D167" s="397">
        <v>20</v>
      </c>
      <c r="E167" s="397">
        <v>1784</v>
      </c>
      <c r="F167" s="397">
        <v>360</v>
      </c>
      <c r="G167" s="397">
        <f t="shared" si="10"/>
        <v>1830</v>
      </c>
      <c r="H167" s="397">
        <f t="shared" si="11"/>
        <v>380</v>
      </c>
      <c r="I167" s="401"/>
      <c r="J167" s="401"/>
    </row>
    <row r="168" spans="1:10" s="400" customFormat="1" ht="30" customHeight="1">
      <c r="A168" s="103" t="s">
        <v>1815</v>
      </c>
      <c r="B168" s="357" t="s">
        <v>1816</v>
      </c>
      <c r="C168" s="397">
        <v>62</v>
      </c>
      <c r="D168" s="397">
        <v>40</v>
      </c>
      <c r="E168" s="397">
        <v>4998</v>
      </c>
      <c r="F168" s="397">
        <v>1600</v>
      </c>
      <c r="G168" s="397">
        <f t="shared" si="10"/>
        <v>5060</v>
      </c>
      <c r="H168" s="397">
        <f t="shared" si="11"/>
        <v>1640</v>
      </c>
      <c r="I168" s="401"/>
      <c r="J168" s="401"/>
    </row>
    <row r="169" spans="1:10" s="400" customFormat="1" ht="39.75" customHeight="1">
      <c r="A169" s="277" t="s">
        <v>1700</v>
      </c>
      <c r="B169" s="357" t="s">
        <v>1721</v>
      </c>
      <c r="C169" s="397">
        <v>176</v>
      </c>
      <c r="D169" s="397">
        <v>50</v>
      </c>
      <c r="E169" s="397">
        <v>5630</v>
      </c>
      <c r="F169" s="397">
        <v>2500</v>
      </c>
      <c r="G169" s="397">
        <f t="shared" si="10"/>
        <v>5806</v>
      </c>
      <c r="H169" s="397">
        <f t="shared" si="11"/>
        <v>2550</v>
      </c>
      <c r="I169" s="401"/>
      <c r="J169" s="401"/>
    </row>
    <row r="170" spans="1:10" s="400" customFormat="1" ht="30" customHeight="1">
      <c r="A170" s="103" t="s">
        <v>1796</v>
      </c>
      <c r="B170" s="357" t="s">
        <v>1797</v>
      </c>
      <c r="C170" s="397">
        <v>4</v>
      </c>
      <c r="D170" s="397">
        <v>5</v>
      </c>
      <c r="E170" s="397">
        <v>921</v>
      </c>
      <c r="F170" s="397">
        <v>600</v>
      </c>
      <c r="G170" s="397">
        <f t="shared" si="10"/>
        <v>925</v>
      </c>
      <c r="H170" s="397">
        <f t="shared" si="11"/>
        <v>605</v>
      </c>
      <c r="I170" s="401"/>
      <c r="J170" s="401"/>
    </row>
    <row r="171" spans="1:10" s="400" customFormat="1" ht="38.25" customHeight="1">
      <c r="A171" s="277" t="s">
        <v>1701</v>
      </c>
      <c r="B171" s="357" t="s">
        <v>1722</v>
      </c>
      <c r="C171" s="397">
        <v>37</v>
      </c>
      <c r="D171" s="397">
        <v>7</v>
      </c>
      <c r="E171" s="397">
        <v>1695</v>
      </c>
      <c r="F171" s="397">
        <v>720</v>
      </c>
      <c r="G171" s="397">
        <f t="shared" si="10"/>
        <v>1732</v>
      </c>
      <c r="H171" s="397">
        <f t="shared" si="11"/>
        <v>727</v>
      </c>
      <c r="I171" s="401"/>
      <c r="J171" s="401"/>
    </row>
    <row r="172" spans="1:10" s="400" customFormat="1" ht="30" customHeight="1">
      <c r="A172" s="103" t="s">
        <v>1702</v>
      </c>
      <c r="B172" s="357" t="s">
        <v>1846</v>
      </c>
      <c r="C172" s="397">
        <v>95</v>
      </c>
      <c r="D172" s="397">
        <v>100</v>
      </c>
      <c r="E172" s="397">
        <v>9766</v>
      </c>
      <c r="F172" s="397">
        <v>12000</v>
      </c>
      <c r="G172" s="397">
        <f t="shared" si="10"/>
        <v>9861</v>
      </c>
      <c r="H172" s="397">
        <f t="shared" si="11"/>
        <v>12100</v>
      </c>
      <c r="I172" s="401"/>
      <c r="J172" s="401"/>
    </row>
    <row r="173" spans="1:10" s="400" customFormat="1" ht="30" customHeight="1">
      <c r="A173" s="103"/>
      <c r="B173" s="103"/>
      <c r="C173" s="103"/>
      <c r="D173" s="103"/>
      <c r="E173" s="103"/>
      <c r="F173" s="103"/>
      <c r="G173" s="103"/>
      <c r="H173" s="103"/>
      <c r="I173" s="401"/>
      <c r="J173" s="401"/>
    </row>
    <row r="174" spans="1:10" s="400" customFormat="1" ht="30" customHeight="1">
      <c r="A174" s="103"/>
      <c r="B174" s="103"/>
      <c r="C174" s="103"/>
      <c r="D174" s="103"/>
      <c r="E174" s="103"/>
      <c r="F174" s="103"/>
      <c r="G174" s="103"/>
      <c r="H174" s="103"/>
      <c r="I174" s="401"/>
      <c r="J174" s="401"/>
    </row>
    <row r="175" spans="1:10" s="400" customFormat="1" ht="30" customHeight="1">
      <c r="A175" s="521" t="s">
        <v>1817</v>
      </c>
      <c r="B175" s="524"/>
      <c r="C175" s="524"/>
      <c r="D175" s="524"/>
      <c r="E175" s="524"/>
      <c r="F175" s="524"/>
      <c r="G175" s="524"/>
      <c r="H175" s="525"/>
      <c r="I175" s="401"/>
      <c r="J175" s="401"/>
    </row>
    <row r="176" spans="1:10" s="400" customFormat="1" ht="30" customHeight="1">
      <c r="A176" s="397"/>
      <c r="B176" s="397" t="s">
        <v>1662</v>
      </c>
      <c r="C176" s="397"/>
      <c r="D176" s="397"/>
      <c r="E176" s="397"/>
      <c r="F176" s="397"/>
      <c r="G176" s="397"/>
      <c r="H176" s="397"/>
      <c r="I176" s="401"/>
      <c r="J176" s="401"/>
    </row>
    <row r="177" spans="1:10" s="400" customFormat="1" ht="30" customHeight="1">
      <c r="A177" s="103" t="s">
        <v>1664</v>
      </c>
      <c r="B177" s="264" t="s">
        <v>1676</v>
      </c>
      <c r="C177" s="397"/>
      <c r="D177" s="397"/>
      <c r="E177" s="397"/>
      <c r="F177" s="397">
        <v>5</v>
      </c>
      <c r="G177" s="397">
        <f>SUM(C177,E177)</f>
        <v>0</v>
      </c>
      <c r="H177" s="397">
        <f>SUM(D177,F177)</f>
        <v>5</v>
      </c>
      <c r="I177" s="401"/>
      <c r="J177" s="401"/>
    </row>
    <row r="178" spans="1:10" s="400" customFormat="1" ht="30" customHeight="1">
      <c r="A178" s="103" t="s">
        <v>1665</v>
      </c>
      <c r="B178" s="103" t="s">
        <v>1731</v>
      </c>
      <c r="C178" s="397"/>
      <c r="D178" s="397"/>
      <c r="E178" s="397">
        <v>114</v>
      </c>
      <c r="F178" s="397">
        <v>57</v>
      </c>
      <c r="G178" s="397">
        <f t="shared" ref="G178:G179" si="12">SUM(C178,E178)</f>
        <v>114</v>
      </c>
      <c r="H178" s="454">
        <f t="shared" ref="H178:H179" si="13">SUM(D178,F178)</f>
        <v>57</v>
      </c>
      <c r="I178" s="401"/>
      <c r="J178" s="401"/>
    </row>
    <row r="179" spans="1:10" s="400" customFormat="1" ht="30" customHeight="1">
      <c r="A179" s="103" t="s">
        <v>1811</v>
      </c>
      <c r="B179" s="103" t="s">
        <v>1732</v>
      </c>
      <c r="C179" s="397"/>
      <c r="D179" s="397"/>
      <c r="E179" s="397">
        <v>277</v>
      </c>
      <c r="F179" s="397">
        <v>158</v>
      </c>
      <c r="G179" s="397">
        <f t="shared" si="12"/>
        <v>277</v>
      </c>
      <c r="H179" s="454">
        <f t="shared" si="13"/>
        <v>158</v>
      </c>
      <c r="I179" s="401"/>
      <c r="J179" s="401"/>
    </row>
    <row r="180" spans="1:10" s="400" customFormat="1" ht="30" customHeight="1">
      <c r="A180" s="103"/>
      <c r="B180" s="103"/>
      <c r="C180" s="103"/>
      <c r="D180" s="103"/>
      <c r="E180" s="103"/>
      <c r="F180" s="103"/>
      <c r="G180" s="103"/>
      <c r="H180" s="103"/>
      <c r="I180" s="401"/>
      <c r="J180" s="401"/>
    </row>
    <row r="181" spans="1:10" s="400" customFormat="1" ht="30" customHeight="1">
      <c r="A181" s="103"/>
      <c r="B181" s="103" t="s">
        <v>1686</v>
      </c>
      <c r="C181" s="103"/>
      <c r="D181" s="103"/>
      <c r="E181" s="103"/>
      <c r="F181" s="103"/>
      <c r="G181" s="103"/>
      <c r="H181" s="103"/>
      <c r="I181" s="401"/>
      <c r="J181" s="401"/>
    </row>
    <row r="182" spans="1:10" s="400" customFormat="1" ht="30" customHeight="1">
      <c r="A182" s="103" t="s">
        <v>1818</v>
      </c>
      <c r="B182" s="103" t="s">
        <v>1819</v>
      </c>
      <c r="C182" s="397"/>
      <c r="D182" s="397"/>
      <c r="E182" s="397">
        <v>87</v>
      </c>
      <c r="F182" s="397">
        <v>37</v>
      </c>
      <c r="G182" s="397">
        <f>SUM(C182,E182)</f>
        <v>87</v>
      </c>
      <c r="H182" s="397">
        <f>SUM(D182,F182)</f>
        <v>37</v>
      </c>
      <c r="I182" s="401"/>
      <c r="J182" s="401"/>
    </row>
    <row r="183" spans="1:10" s="400" customFormat="1" ht="30" customHeight="1">
      <c r="A183" s="103" t="s">
        <v>1687</v>
      </c>
      <c r="B183" s="103" t="s">
        <v>1703</v>
      </c>
      <c r="C183" s="397"/>
      <c r="D183" s="397"/>
      <c r="E183" s="397">
        <v>1073</v>
      </c>
      <c r="F183" s="397">
        <v>236</v>
      </c>
      <c r="G183" s="397">
        <f t="shared" ref="G183:G216" si="14">SUM(C183,E183)</f>
        <v>1073</v>
      </c>
      <c r="H183" s="397">
        <f t="shared" ref="H183:H216" si="15">SUM(D183,F183)</f>
        <v>236</v>
      </c>
      <c r="I183" s="401"/>
      <c r="J183" s="401"/>
    </row>
    <row r="184" spans="1:10" s="400" customFormat="1" ht="30" customHeight="1">
      <c r="A184" s="103" t="s">
        <v>1737</v>
      </c>
      <c r="B184" s="103" t="s">
        <v>1738</v>
      </c>
      <c r="C184" s="397"/>
      <c r="D184" s="397"/>
      <c r="E184" s="397">
        <v>118</v>
      </c>
      <c r="F184" s="397">
        <v>52</v>
      </c>
      <c r="G184" s="397">
        <f t="shared" si="14"/>
        <v>118</v>
      </c>
      <c r="H184" s="397">
        <f t="shared" si="15"/>
        <v>52</v>
      </c>
      <c r="I184" s="401"/>
      <c r="J184" s="401"/>
    </row>
    <row r="185" spans="1:10" s="400" customFormat="1" ht="30" customHeight="1">
      <c r="A185" s="103">
        <v>600012</v>
      </c>
      <c r="B185" s="103" t="s">
        <v>1820</v>
      </c>
      <c r="C185" s="397"/>
      <c r="D185" s="397"/>
      <c r="E185" s="397">
        <v>1571</v>
      </c>
      <c r="F185" s="397">
        <v>776</v>
      </c>
      <c r="G185" s="397">
        <f t="shared" si="14"/>
        <v>1571</v>
      </c>
      <c r="H185" s="397">
        <f t="shared" si="15"/>
        <v>776</v>
      </c>
      <c r="I185" s="401"/>
      <c r="J185" s="401"/>
    </row>
    <row r="186" spans="1:10" s="400" customFormat="1" ht="30" customHeight="1">
      <c r="A186" s="103">
        <v>600016</v>
      </c>
      <c r="B186" s="103" t="s">
        <v>1821</v>
      </c>
      <c r="C186" s="397"/>
      <c r="D186" s="397"/>
      <c r="E186" s="397">
        <v>42</v>
      </c>
      <c r="F186" s="397">
        <v>32</v>
      </c>
      <c r="G186" s="397">
        <f t="shared" si="14"/>
        <v>42</v>
      </c>
      <c r="H186" s="397">
        <f t="shared" si="15"/>
        <v>32</v>
      </c>
      <c r="I186" s="401"/>
      <c r="J186" s="401"/>
    </row>
    <row r="187" spans="1:10" s="400" customFormat="1" ht="30" customHeight="1">
      <c r="A187" s="103">
        <v>600023</v>
      </c>
      <c r="B187" s="103" t="s">
        <v>1822</v>
      </c>
      <c r="C187" s="397"/>
      <c r="D187" s="397"/>
      <c r="E187" s="397">
        <v>1970</v>
      </c>
      <c r="F187" s="397">
        <v>1013</v>
      </c>
      <c r="G187" s="397">
        <f t="shared" si="14"/>
        <v>1970</v>
      </c>
      <c r="H187" s="397">
        <f t="shared" si="15"/>
        <v>1013</v>
      </c>
      <c r="I187" s="401"/>
      <c r="J187" s="401"/>
    </row>
    <row r="188" spans="1:10" s="400" customFormat="1" ht="30" customHeight="1">
      <c r="A188" s="103">
        <v>600051</v>
      </c>
      <c r="B188" s="103" t="s">
        <v>1705</v>
      </c>
      <c r="C188" s="397"/>
      <c r="D188" s="397"/>
      <c r="E188" s="397">
        <v>20</v>
      </c>
      <c r="F188" s="397">
        <v>2</v>
      </c>
      <c r="G188" s="397">
        <f t="shared" si="14"/>
        <v>20</v>
      </c>
      <c r="H188" s="397">
        <f t="shared" si="15"/>
        <v>2</v>
      </c>
      <c r="I188" s="401"/>
      <c r="J188" s="401"/>
    </row>
    <row r="189" spans="1:10" s="400" customFormat="1" ht="30" customHeight="1">
      <c r="A189" s="103">
        <v>600071</v>
      </c>
      <c r="B189" s="103" t="s">
        <v>1823</v>
      </c>
      <c r="C189" s="397"/>
      <c r="D189" s="397"/>
      <c r="E189" s="397"/>
      <c r="F189" s="397">
        <v>10</v>
      </c>
      <c r="G189" s="397">
        <f t="shared" si="14"/>
        <v>0</v>
      </c>
      <c r="H189" s="397">
        <f t="shared" si="15"/>
        <v>10</v>
      </c>
      <c r="I189" s="401"/>
      <c r="J189" s="401"/>
    </row>
    <row r="190" spans="1:10" s="400" customFormat="1" ht="30" customHeight="1">
      <c r="A190" s="103">
        <v>600111</v>
      </c>
      <c r="B190" s="103" t="s">
        <v>1824</v>
      </c>
      <c r="C190" s="397"/>
      <c r="D190" s="397"/>
      <c r="E190" s="397">
        <v>5136</v>
      </c>
      <c r="F190" s="397">
        <v>2530</v>
      </c>
      <c r="G190" s="397">
        <f t="shared" si="14"/>
        <v>5136</v>
      </c>
      <c r="H190" s="397">
        <f t="shared" si="15"/>
        <v>2530</v>
      </c>
      <c r="I190" s="401"/>
      <c r="J190" s="401"/>
    </row>
    <row r="191" spans="1:10" s="400" customFormat="1" ht="30" customHeight="1">
      <c r="A191" s="103">
        <v>600112</v>
      </c>
      <c r="B191" s="103" t="s">
        <v>1825</v>
      </c>
      <c r="C191" s="397"/>
      <c r="D191" s="397"/>
      <c r="E191" s="397">
        <v>5189</v>
      </c>
      <c r="F191" s="397">
        <v>2530</v>
      </c>
      <c r="G191" s="397">
        <f t="shared" si="14"/>
        <v>5189</v>
      </c>
      <c r="H191" s="397">
        <f t="shared" si="15"/>
        <v>2530</v>
      </c>
      <c r="I191" s="401"/>
      <c r="J191" s="401"/>
    </row>
    <row r="192" spans="1:10" s="400" customFormat="1" ht="30" customHeight="1">
      <c r="A192" s="103">
        <v>600114</v>
      </c>
      <c r="B192" s="103" t="s">
        <v>1826</v>
      </c>
      <c r="C192" s="397"/>
      <c r="D192" s="397"/>
      <c r="E192" s="397">
        <v>5189</v>
      </c>
      <c r="F192" s="397">
        <v>2530</v>
      </c>
      <c r="G192" s="397">
        <f t="shared" si="14"/>
        <v>5189</v>
      </c>
      <c r="H192" s="397">
        <f t="shared" si="15"/>
        <v>2530</v>
      </c>
      <c r="I192" s="401"/>
      <c r="J192" s="401"/>
    </row>
    <row r="193" spans="1:10" s="400" customFormat="1" ht="30" customHeight="1">
      <c r="A193" s="103">
        <v>600120</v>
      </c>
      <c r="B193" s="103" t="s">
        <v>1778</v>
      </c>
      <c r="C193" s="397"/>
      <c r="D193" s="397"/>
      <c r="E193" s="397">
        <v>5211</v>
      </c>
      <c r="F193" s="397">
        <v>2654</v>
      </c>
      <c r="G193" s="397">
        <f t="shared" si="14"/>
        <v>5211</v>
      </c>
      <c r="H193" s="397">
        <f t="shared" si="15"/>
        <v>2654</v>
      </c>
      <c r="I193" s="401"/>
      <c r="J193" s="401"/>
    </row>
    <row r="194" spans="1:10" s="400" customFormat="1" ht="30" customHeight="1">
      <c r="A194" s="103">
        <v>600122</v>
      </c>
      <c r="B194" s="103" t="s">
        <v>1827</v>
      </c>
      <c r="C194" s="397"/>
      <c r="D194" s="397"/>
      <c r="E194" s="397">
        <v>5189</v>
      </c>
      <c r="F194" s="397">
        <v>2530</v>
      </c>
      <c r="G194" s="397">
        <f t="shared" si="14"/>
        <v>5189</v>
      </c>
      <c r="H194" s="397">
        <f t="shared" si="15"/>
        <v>2530</v>
      </c>
      <c r="I194" s="401"/>
      <c r="J194" s="401"/>
    </row>
    <row r="195" spans="1:10" s="400" customFormat="1" ht="30" customHeight="1">
      <c r="A195" s="277">
        <v>600124</v>
      </c>
      <c r="B195" s="99" t="s">
        <v>1706</v>
      </c>
      <c r="C195" s="397"/>
      <c r="D195" s="397"/>
      <c r="E195" s="397">
        <v>5189</v>
      </c>
      <c r="F195" s="397">
        <v>2654</v>
      </c>
      <c r="G195" s="397">
        <f t="shared" si="14"/>
        <v>5189</v>
      </c>
      <c r="H195" s="397">
        <f t="shared" si="15"/>
        <v>2654</v>
      </c>
      <c r="I195" s="401"/>
      <c r="J195" s="401"/>
    </row>
    <row r="196" spans="1:10" s="400" customFormat="1" ht="30" customHeight="1">
      <c r="A196" s="277">
        <v>600307</v>
      </c>
      <c r="B196" s="99" t="s">
        <v>1707</v>
      </c>
      <c r="C196" s="397"/>
      <c r="D196" s="397"/>
      <c r="E196" s="397">
        <v>5211</v>
      </c>
      <c r="F196" s="397">
        <v>2654</v>
      </c>
      <c r="G196" s="397">
        <f t="shared" si="14"/>
        <v>5211</v>
      </c>
      <c r="H196" s="397">
        <f t="shared" si="15"/>
        <v>2654</v>
      </c>
      <c r="I196" s="401"/>
      <c r="J196" s="401"/>
    </row>
    <row r="197" spans="1:10" s="400" customFormat="1" ht="30" customHeight="1">
      <c r="A197" s="277">
        <v>600312</v>
      </c>
      <c r="B197" s="99" t="s">
        <v>1708</v>
      </c>
      <c r="C197" s="397"/>
      <c r="D197" s="397"/>
      <c r="E197" s="397">
        <v>5211</v>
      </c>
      <c r="F197" s="397">
        <v>2654</v>
      </c>
      <c r="G197" s="397">
        <f t="shared" si="14"/>
        <v>5211</v>
      </c>
      <c r="H197" s="397">
        <f t="shared" si="15"/>
        <v>2654</v>
      </c>
      <c r="I197" s="401"/>
      <c r="J197" s="401"/>
    </row>
    <row r="198" spans="1:10" s="400" customFormat="1" ht="30" customHeight="1">
      <c r="A198" s="103">
        <v>600313</v>
      </c>
      <c r="B198" s="103" t="s">
        <v>1828</v>
      </c>
      <c r="C198" s="397"/>
      <c r="D198" s="397"/>
      <c r="E198" s="397">
        <v>811</v>
      </c>
      <c r="F198" s="397">
        <v>345</v>
      </c>
      <c r="G198" s="397">
        <f t="shared" si="14"/>
        <v>811</v>
      </c>
      <c r="H198" s="397">
        <f t="shared" si="15"/>
        <v>345</v>
      </c>
      <c r="I198" s="401"/>
      <c r="J198" s="401"/>
    </row>
    <row r="199" spans="1:10" s="400" customFormat="1" ht="30" customHeight="1">
      <c r="A199" s="277" t="s">
        <v>1690</v>
      </c>
      <c r="B199" s="99" t="s">
        <v>1711</v>
      </c>
      <c r="C199" s="397"/>
      <c r="D199" s="397"/>
      <c r="E199" s="397">
        <v>230</v>
      </c>
      <c r="F199" s="397">
        <v>15</v>
      </c>
      <c r="G199" s="397">
        <f t="shared" si="14"/>
        <v>230</v>
      </c>
      <c r="H199" s="397">
        <f t="shared" si="15"/>
        <v>15</v>
      </c>
      <c r="I199" s="401"/>
      <c r="J199" s="401"/>
    </row>
    <row r="200" spans="1:10" s="400" customFormat="1" ht="30" customHeight="1">
      <c r="A200" s="103" t="s">
        <v>1760</v>
      </c>
      <c r="B200" s="357" t="s">
        <v>1761</v>
      </c>
      <c r="C200" s="397"/>
      <c r="D200" s="397"/>
      <c r="E200" s="397">
        <v>265</v>
      </c>
      <c r="F200" s="397">
        <v>70</v>
      </c>
      <c r="G200" s="397">
        <f t="shared" si="14"/>
        <v>265</v>
      </c>
      <c r="H200" s="397">
        <f t="shared" si="15"/>
        <v>70</v>
      </c>
      <c r="I200" s="401"/>
      <c r="J200" s="401"/>
    </row>
    <row r="201" spans="1:10" s="400" customFormat="1" ht="30" customHeight="1">
      <c r="A201" s="103" t="s">
        <v>1829</v>
      </c>
      <c r="B201" s="357" t="s">
        <v>1830</v>
      </c>
      <c r="C201" s="397"/>
      <c r="D201" s="397"/>
      <c r="E201" s="397">
        <v>5189</v>
      </c>
      <c r="F201" s="397">
        <v>2530</v>
      </c>
      <c r="G201" s="397">
        <f t="shared" si="14"/>
        <v>5189</v>
      </c>
      <c r="H201" s="397">
        <f t="shared" si="15"/>
        <v>2530</v>
      </c>
      <c r="I201" s="401"/>
      <c r="J201" s="401"/>
    </row>
    <row r="202" spans="1:10" s="400" customFormat="1" ht="30" customHeight="1">
      <c r="A202" s="277" t="s">
        <v>1692</v>
      </c>
      <c r="B202" s="99" t="s">
        <v>1791</v>
      </c>
      <c r="C202" s="397"/>
      <c r="D202" s="397"/>
      <c r="E202" s="397">
        <v>5211</v>
      </c>
      <c r="F202" s="397">
        <v>2654</v>
      </c>
      <c r="G202" s="397">
        <f t="shared" si="14"/>
        <v>5211</v>
      </c>
      <c r="H202" s="397">
        <f t="shared" si="15"/>
        <v>2654</v>
      </c>
      <c r="I202" s="401"/>
      <c r="J202" s="401"/>
    </row>
    <row r="203" spans="1:10" s="400" customFormat="1" ht="41.25" customHeight="1">
      <c r="A203" s="277" t="s">
        <v>1693</v>
      </c>
      <c r="B203" s="99" t="s">
        <v>1713</v>
      </c>
      <c r="C203" s="397"/>
      <c r="D203" s="397"/>
      <c r="E203" s="397">
        <v>5196</v>
      </c>
      <c r="F203" s="397">
        <v>2530</v>
      </c>
      <c r="G203" s="397">
        <f t="shared" si="14"/>
        <v>5196</v>
      </c>
      <c r="H203" s="397">
        <f t="shared" si="15"/>
        <v>2530</v>
      </c>
      <c r="I203" s="401"/>
      <c r="J203" s="401"/>
    </row>
    <row r="204" spans="1:10" s="400" customFormat="1" ht="30" customHeight="1">
      <c r="A204" s="103" t="s">
        <v>1831</v>
      </c>
      <c r="B204" s="357" t="s">
        <v>1832</v>
      </c>
      <c r="C204" s="397"/>
      <c r="D204" s="397"/>
      <c r="E204" s="397">
        <v>5173</v>
      </c>
      <c r="F204" s="397">
        <v>2654</v>
      </c>
      <c r="G204" s="397">
        <f t="shared" si="14"/>
        <v>5173</v>
      </c>
      <c r="H204" s="397">
        <f t="shared" si="15"/>
        <v>2654</v>
      </c>
      <c r="I204" s="401"/>
      <c r="J204" s="401"/>
    </row>
    <row r="205" spans="1:10" s="400" customFormat="1" ht="30" customHeight="1">
      <c r="A205" s="277" t="s">
        <v>1694</v>
      </c>
      <c r="B205" s="322" t="s">
        <v>1714</v>
      </c>
      <c r="C205" s="397"/>
      <c r="D205" s="397"/>
      <c r="E205" s="397">
        <v>5211</v>
      </c>
      <c r="F205" s="397">
        <v>2632</v>
      </c>
      <c r="G205" s="397">
        <f t="shared" si="14"/>
        <v>5211</v>
      </c>
      <c r="H205" s="397">
        <f t="shared" si="15"/>
        <v>2632</v>
      </c>
      <c r="I205" s="401"/>
      <c r="J205" s="401"/>
    </row>
    <row r="206" spans="1:10" s="400" customFormat="1" ht="30" customHeight="1">
      <c r="A206" s="103" t="s">
        <v>1833</v>
      </c>
      <c r="B206" s="103" t="s">
        <v>1834</v>
      </c>
      <c r="C206" s="397"/>
      <c r="D206" s="397"/>
      <c r="E206" s="397"/>
      <c r="F206" s="397">
        <v>30</v>
      </c>
      <c r="G206" s="397">
        <f t="shared" si="14"/>
        <v>0</v>
      </c>
      <c r="H206" s="397">
        <f t="shared" si="15"/>
        <v>30</v>
      </c>
      <c r="I206" s="401"/>
      <c r="J206" s="401"/>
    </row>
    <row r="207" spans="1:10" s="400" customFormat="1" ht="40.5" customHeight="1">
      <c r="A207" s="103" t="s">
        <v>1835</v>
      </c>
      <c r="B207" s="357" t="s">
        <v>1836</v>
      </c>
      <c r="C207" s="397"/>
      <c r="D207" s="397"/>
      <c r="E207" s="397">
        <v>2281</v>
      </c>
      <c r="F207" s="397">
        <v>520</v>
      </c>
      <c r="G207" s="397">
        <f t="shared" si="14"/>
        <v>2281</v>
      </c>
      <c r="H207" s="397">
        <f t="shared" si="15"/>
        <v>520</v>
      </c>
      <c r="I207" s="401"/>
      <c r="J207" s="401"/>
    </row>
    <row r="208" spans="1:10" s="400" customFormat="1" ht="30" customHeight="1">
      <c r="A208" s="322" t="s">
        <v>1695</v>
      </c>
      <c r="B208" s="322" t="s">
        <v>1715</v>
      </c>
      <c r="C208" s="397"/>
      <c r="D208" s="397"/>
      <c r="E208" s="397">
        <v>13</v>
      </c>
      <c r="F208" s="397">
        <v>15</v>
      </c>
      <c r="G208" s="397">
        <f t="shared" si="14"/>
        <v>13</v>
      </c>
      <c r="H208" s="397">
        <f t="shared" si="15"/>
        <v>15</v>
      </c>
      <c r="I208" s="401"/>
      <c r="J208" s="401"/>
    </row>
    <row r="209" spans="1:10" s="400" customFormat="1" ht="41.25" customHeight="1">
      <c r="A209" s="277" t="s">
        <v>1697</v>
      </c>
      <c r="B209" s="322" t="s">
        <v>1718</v>
      </c>
      <c r="C209" s="397"/>
      <c r="D209" s="397"/>
      <c r="E209" s="397">
        <v>29</v>
      </c>
      <c r="F209" s="397">
        <v>3</v>
      </c>
      <c r="G209" s="397">
        <f t="shared" si="14"/>
        <v>29</v>
      </c>
      <c r="H209" s="397">
        <f t="shared" si="15"/>
        <v>3</v>
      </c>
      <c r="I209" s="401"/>
      <c r="J209" s="401"/>
    </row>
    <row r="210" spans="1:10" s="400" customFormat="1" ht="30" customHeight="1">
      <c r="A210" s="277" t="s">
        <v>1698</v>
      </c>
      <c r="B210" s="357" t="s">
        <v>1719</v>
      </c>
      <c r="C210" s="397"/>
      <c r="D210" s="397"/>
      <c r="E210" s="397">
        <v>349</v>
      </c>
      <c r="F210" s="397">
        <v>150</v>
      </c>
      <c r="G210" s="397">
        <f t="shared" si="14"/>
        <v>349</v>
      </c>
      <c r="H210" s="397">
        <f t="shared" si="15"/>
        <v>150</v>
      </c>
      <c r="I210" s="401"/>
      <c r="J210" s="401"/>
    </row>
    <row r="211" spans="1:10" s="400" customFormat="1" ht="30" customHeight="1">
      <c r="A211" s="277" t="s">
        <v>1699</v>
      </c>
      <c r="B211" s="357" t="s">
        <v>1720</v>
      </c>
      <c r="C211" s="397"/>
      <c r="D211" s="397"/>
      <c r="E211" s="397">
        <v>135</v>
      </c>
      <c r="F211" s="397">
        <v>10</v>
      </c>
      <c r="G211" s="397">
        <f t="shared" si="14"/>
        <v>135</v>
      </c>
      <c r="H211" s="397">
        <f t="shared" si="15"/>
        <v>10</v>
      </c>
      <c r="I211" s="401"/>
      <c r="J211" s="401"/>
    </row>
    <row r="212" spans="1:10" s="400" customFormat="1" ht="30" customHeight="1">
      <c r="A212" s="103" t="s">
        <v>1815</v>
      </c>
      <c r="B212" s="357" t="s">
        <v>1816</v>
      </c>
      <c r="C212" s="397"/>
      <c r="D212" s="397"/>
      <c r="E212" s="397">
        <v>204</v>
      </c>
      <c r="F212" s="397">
        <v>20</v>
      </c>
      <c r="G212" s="397">
        <f t="shared" si="14"/>
        <v>204</v>
      </c>
      <c r="H212" s="397">
        <f t="shared" si="15"/>
        <v>20</v>
      </c>
      <c r="I212" s="401"/>
      <c r="J212" s="401"/>
    </row>
    <row r="213" spans="1:10" s="400" customFormat="1" ht="30" customHeight="1">
      <c r="A213" s="277" t="s">
        <v>1700</v>
      </c>
      <c r="B213" s="357" t="s">
        <v>1721</v>
      </c>
      <c r="C213" s="397"/>
      <c r="D213" s="397"/>
      <c r="E213" s="397">
        <v>301</v>
      </c>
      <c r="F213" s="397">
        <v>30</v>
      </c>
      <c r="G213" s="397">
        <f t="shared" si="14"/>
        <v>301</v>
      </c>
      <c r="H213" s="397">
        <f t="shared" si="15"/>
        <v>30</v>
      </c>
      <c r="I213" s="401"/>
      <c r="J213" s="401"/>
    </row>
    <row r="214" spans="1:10" s="400" customFormat="1" ht="30" customHeight="1">
      <c r="A214" s="103" t="s">
        <v>1796</v>
      </c>
      <c r="B214" s="357" t="s">
        <v>1797</v>
      </c>
      <c r="C214" s="397"/>
      <c r="D214" s="397"/>
      <c r="E214" s="397">
        <v>18</v>
      </c>
      <c r="F214" s="397">
        <v>30</v>
      </c>
      <c r="G214" s="397">
        <f t="shared" si="14"/>
        <v>18</v>
      </c>
      <c r="H214" s="397">
        <f t="shared" si="15"/>
        <v>30</v>
      </c>
      <c r="I214" s="401"/>
      <c r="J214" s="401"/>
    </row>
    <row r="215" spans="1:10" s="400" customFormat="1" ht="38.25" customHeight="1">
      <c r="A215" s="277" t="s">
        <v>1701</v>
      </c>
      <c r="B215" s="357" t="s">
        <v>1722</v>
      </c>
      <c r="C215" s="397"/>
      <c r="D215" s="397"/>
      <c r="E215" s="397">
        <v>4005</v>
      </c>
      <c r="F215" s="397">
        <v>1500</v>
      </c>
      <c r="G215" s="397">
        <f t="shared" si="14"/>
        <v>4005</v>
      </c>
      <c r="H215" s="397">
        <f t="shared" si="15"/>
        <v>1500</v>
      </c>
      <c r="I215" s="401"/>
      <c r="J215" s="401"/>
    </row>
    <row r="216" spans="1:10" s="400" customFormat="1" ht="41.25" customHeight="1">
      <c r="A216" s="277" t="s">
        <v>1702</v>
      </c>
      <c r="B216" s="357" t="s">
        <v>1716</v>
      </c>
      <c r="C216" s="397"/>
      <c r="D216" s="397"/>
      <c r="E216" s="397">
        <v>3231</v>
      </c>
      <c r="F216" s="397">
        <v>1000</v>
      </c>
      <c r="G216" s="397">
        <f t="shared" si="14"/>
        <v>3231</v>
      </c>
      <c r="H216" s="397">
        <f t="shared" si="15"/>
        <v>1000</v>
      </c>
      <c r="I216" s="401"/>
      <c r="J216" s="401"/>
    </row>
    <row r="217" spans="1:10" s="400" customFormat="1" ht="30" customHeight="1">
      <c r="A217" s="103"/>
      <c r="B217" s="103"/>
      <c r="C217" s="103"/>
      <c r="D217" s="103"/>
      <c r="E217" s="103"/>
      <c r="F217" s="103"/>
      <c r="G217" s="103"/>
      <c r="H217" s="103"/>
      <c r="I217" s="401"/>
      <c r="J217" s="401"/>
    </row>
    <row r="218" spans="1:10" s="400" customFormat="1" ht="30" customHeight="1">
      <c r="A218" s="103"/>
      <c r="B218" s="103"/>
      <c r="C218" s="103"/>
      <c r="D218" s="103"/>
      <c r="E218" s="103"/>
      <c r="F218" s="103"/>
      <c r="G218" s="103"/>
      <c r="H218" s="103"/>
      <c r="I218" s="401"/>
      <c r="J218" s="401"/>
    </row>
    <row r="219" spans="1:10" s="400" customFormat="1" ht="30" customHeight="1">
      <c r="A219" s="521" t="s">
        <v>1653</v>
      </c>
      <c r="B219" s="522"/>
      <c r="C219" s="522"/>
      <c r="D219" s="522"/>
      <c r="E219" s="522"/>
      <c r="F219" s="522"/>
      <c r="G219" s="522"/>
      <c r="H219" s="523"/>
      <c r="I219" s="401"/>
      <c r="J219" s="401"/>
    </row>
    <row r="220" spans="1:10" s="400" customFormat="1" ht="30" customHeight="1">
      <c r="A220" s="397"/>
      <c r="B220" s="397" t="s">
        <v>1662</v>
      </c>
      <c r="C220" s="397"/>
      <c r="D220" s="397"/>
      <c r="E220" s="397"/>
      <c r="F220" s="397"/>
      <c r="G220" s="397"/>
      <c r="H220" s="397"/>
      <c r="I220" s="401"/>
      <c r="J220" s="401"/>
    </row>
    <row r="221" spans="1:10" s="400" customFormat="1" ht="30" customHeight="1">
      <c r="A221" s="103" t="s">
        <v>1660</v>
      </c>
      <c r="B221" s="357" t="s">
        <v>1837</v>
      </c>
      <c r="C221" s="397"/>
      <c r="D221" s="397"/>
      <c r="E221" s="397">
        <v>3</v>
      </c>
      <c r="F221" s="397">
        <v>7</v>
      </c>
      <c r="G221" s="397">
        <f>SUM(C221,E221)</f>
        <v>3</v>
      </c>
      <c r="H221" s="397">
        <f>SUM(D221,F221)</f>
        <v>7</v>
      </c>
      <c r="I221" s="401"/>
      <c r="J221" s="401"/>
    </row>
    <row r="222" spans="1:10" s="400" customFormat="1" ht="30" customHeight="1">
      <c r="A222" s="103" t="s">
        <v>1729</v>
      </c>
      <c r="B222" s="357" t="s">
        <v>1730</v>
      </c>
      <c r="C222" s="397"/>
      <c r="D222" s="397"/>
      <c r="E222" s="397"/>
      <c r="F222" s="397">
        <v>5</v>
      </c>
      <c r="G222" s="397">
        <f t="shared" ref="G222:G238" si="16">SUM(C222,E222)</f>
        <v>0</v>
      </c>
      <c r="H222" s="397">
        <f t="shared" ref="H222:H241" si="17">SUM(D222,F222)</f>
        <v>5</v>
      </c>
      <c r="I222" s="401"/>
      <c r="J222" s="401"/>
    </row>
    <row r="223" spans="1:10" s="400" customFormat="1" ht="30" customHeight="1">
      <c r="A223" s="103" t="s">
        <v>1661</v>
      </c>
      <c r="B223" s="357" t="s">
        <v>1675</v>
      </c>
      <c r="C223" s="397"/>
      <c r="D223" s="397"/>
      <c r="E223" s="397">
        <v>1</v>
      </c>
      <c r="F223" s="397">
        <v>30</v>
      </c>
      <c r="G223" s="397">
        <f t="shared" si="16"/>
        <v>1</v>
      </c>
      <c r="H223" s="397">
        <f t="shared" si="17"/>
        <v>30</v>
      </c>
      <c r="I223" s="401"/>
      <c r="J223" s="401"/>
    </row>
    <row r="224" spans="1:10" s="400" customFormat="1" ht="30" customHeight="1">
      <c r="A224" s="103" t="s">
        <v>1663</v>
      </c>
      <c r="B224" s="103" t="s">
        <v>1677</v>
      </c>
      <c r="C224" s="397"/>
      <c r="D224" s="397"/>
      <c r="E224" s="397">
        <v>1</v>
      </c>
      <c r="F224" s="397">
        <v>30</v>
      </c>
      <c r="G224" s="397">
        <f t="shared" si="16"/>
        <v>1</v>
      </c>
      <c r="H224" s="397">
        <f t="shared" si="17"/>
        <v>30</v>
      </c>
      <c r="I224" s="401"/>
      <c r="J224" s="401"/>
    </row>
    <row r="225" spans="1:10" s="400" customFormat="1" ht="30" customHeight="1">
      <c r="A225" s="103" t="s">
        <v>1664</v>
      </c>
      <c r="B225" s="264" t="s">
        <v>1676</v>
      </c>
      <c r="C225" s="397"/>
      <c r="D225" s="397"/>
      <c r="E225" s="397">
        <v>205</v>
      </c>
      <c r="F225" s="397">
        <v>236</v>
      </c>
      <c r="G225" s="397">
        <f t="shared" si="16"/>
        <v>205</v>
      </c>
      <c r="H225" s="397">
        <f t="shared" si="17"/>
        <v>236</v>
      </c>
      <c r="I225" s="401"/>
      <c r="J225" s="401"/>
    </row>
    <row r="226" spans="1:10" s="400" customFormat="1" ht="30" customHeight="1">
      <c r="A226" s="103" t="s">
        <v>1805</v>
      </c>
      <c r="B226" s="103" t="s">
        <v>1806</v>
      </c>
      <c r="C226" s="397"/>
      <c r="D226" s="397"/>
      <c r="E226" s="397">
        <v>57</v>
      </c>
      <c r="F226" s="397">
        <v>94</v>
      </c>
      <c r="G226" s="397">
        <f t="shared" si="16"/>
        <v>57</v>
      </c>
      <c r="H226" s="397">
        <f t="shared" si="17"/>
        <v>94</v>
      </c>
      <c r="I226" s="401"/>
      <c r="J226" s="401"/>
    </row>
    <row r="227" spans="1:10" s="400" customFormat="1" ht="30" customHeight="1">
      <c r="A227" s="103" t="s">
        <v>1807</v>
      </c>
      <c r="B227" s="103" t="s">
        <v>1808</v>
      </c>
      <c r="C227" s="397"/>
      <c r="D227" s="397"/>
      <c r="E227" s="397">
        <v>67</v>
      </c>
      <c r="F227" s="397">
        <v>108</v>
      </c>
      <c r="G227" s="397">
        <f t="shared" si="16"/>
        <v>67</v>
      </c>
      <c r="H227" s="397">
        <f t="shared" si="17"/>
        <v>108</v>
      </c>
      <c r="I227" s="401"/>
      <c r="J227" s="401"/>
    </row>
    <row r="228" spans="1:10" s="400" customFormat="1" ht="30" customHeight="1">
      <c r="A228" s="103" t="s">
        <v>1809</v>
      </c>
      <c r="B228" s="103" t="s">
        <v>1810</v>
      </c>
      <c r="C228" s="397"/>
      <c r="D228" s="397"/>
      <c r="E228" s="397">
        <v>31</v>
      </c>
      <c r="F228" s="397">
        <v>30</v>
      </c>
      <c r="G228" s="397">
        <f t="shared" si="16"/>
        <v>31</v>
      </c>
      <c r="H228" s="397">
        <f t="shared" si="17"/>
        <v>30</v>
      </c>
      <c r="I228" s="401"/>
      <c r="J228" s="401"/>
    </row>
    <row r="229" spans="1:10" s="400" customFormat="1" ht="30" customHeight="1">
      <c r="A229" s="103" t="s">
        <v>1665</v>
      </c>
      <c r="B229" s="103" t="s">
        <v>1731</v>
      </c>
      <c r="C229" s="397"/>
      <c r="D229" s="397"/>
      <c r="E229" s="397">
        <v>388</v>
      </c>
      <c r="F229" s="397">
        <v>430</v>
      </c>
      <c r="G229" s="397">
        <f t="shared" si="16"/>
        <v>388</v>
      </c>
      <c r="H229" s="397">
        <f t="shared" si="17"/>
        <v>430</v>
      </c>
      <c r="I229" s="401"/>
      <c r="J229" s="401"/>
    </row>
    <row r="230" spans="1:10" s="400" customFormat="1" ht="30" customHeight="1">
      <c r="A230" s="319" t="s">
        <v>1666</v>
      </c>
      <c r="B230" s="97" t="s">
        <v>1838</v>
      </c>
      <c r="C230" s="397"/>
      <c r="D230" s="397"/>
      <c r="E230" s="397">
        <v>8</v>
      </c>
      <c r="F230" s="397">
        <v>10</v>
      </c>
      <c r="G230" s="397">
        <f t="shared" si="16"/>
        <v>8</v>
      </c>
      <c r="H230" s="397">
        <f t="shared" si="17"/>
        <v>10</v>
      </c>
      <c r="I230" s="401"/>
      <c r="J230" s="401"/>
    </row>
    <row r="231" spans="1:10" s="400" customFormat="1" ht="30" customHeight="1">
      <c r="A231" s="319" t="s">
        <v>1668</v>
      </c>
      <c r="B231" s="97" t="s">
        <v>1679</v>
      </c>
      <c r="C231" s="397"/>
      <c r="D231" s="397"/>
      <c r="E231" s="397">
        <v>190</v>
      </c>
      <c r="F231" s="397">
        <v>233</v>
      </c>
      <c r="G231" s="397">
        <f t="shared" si="16"/>
        <v>190</v>
      </c>
      <c r="H231" s="397">
        <f t="shared" si="17"/>
        <v>233</v>
      </c>
      <c r="I231" s="401"/>
      <c r="J231" s="401"/>
    </row>
    <row r="232" spans="1:10" s="400" customFormat="1" ht="30" customHeight="1">
      <c r="A232" s="103" t="s">
        <v>1739</v>
      </c>
      <c r="B232" s="103" t="s">
        <v>1740</v>
      </c>
      <c r="C232" s="397"/>
      <c r="D232" s="397"/>
      <c r="E232" s="397"/>
      <c r="F232" s="397">
        <v>15</v>
      </c>
      <c r="G232" s="397">
        <f t="shared" si="16"/>
        <v>0</v>
      </c>
      <c r="H232" s="397">
        <f t="shared" si="17"/>
        <v>15</v>
      </c>
      <c r="I232" s="401"/>
      <c r="J232" s="401"/>
    </row>
    <row r="233" spans="1:10" s="400" customFormat="1" ht="30" customHeight="1">
      <c r="A233" s="103" t="s">
        <v>1743</v>
      </c>
      <c r="B233" s="103" t="s">
        <v>1744</v>
      </c>
      <c r="C233" s="397"/>
      <c r="D233" s="397"/>
      <c r="E233" s="397">
        <v>9</v>
      </c>
      <c r="F233" s="397">
        <v>15</v>
      </c>
      <c r="G233" s="397">
        <f t="shared" si="16"/>
        <v>9</v>
      </c>
      <c r="H233" s="397">
        <f t="shared" si="17"/>
        <v>15</v>
      </c>
      <c r="I233" s="401"/>
      <c r="J233" s="401"/>
    </row>
    <row r="234" spans="1:10" s="400" customFormat="1" ht="30" customHeight="1">
      <c r="A234" s="103" t="s">
        <v>1745</v>
      </c>
      <c r="B234" s="103" t="s">
        <v>1746</v>
      </c>
      <c r="C234" s="397"/>
      <c r="D234" s="397"/>
      <c r="E234" s="397">
        <v>9</v>
      </c>
      <c r="F234" s="397">
        <v>15</v>
      </c>
      <c r="G234" s="397">
        <f t="shared" si="16"/>
        <v>9</v>
      </c>
      <c r="H234" s="397">
        <f t="shared" si="17"/>
        <v>15</v>
      </c>
      <c r="I234" s="401"/>
      <c r="J234" s="401"/>
    </row>
    <row r="235" spans="1:10" s="400" customFormat="1" ht="30" customHeight="1">
      <c r="A235" s="103" t="s">
        <v>1751</v>
      </c>
      <c r="B235" s="103" t="s">
        <v>1752</v>
      </c>
      <c r="C235" s="397"/>
      <c r="D235" s="397"/>
      <c r="E235" s="397">
        <v>8</v>
      </c>
      <c r="F235" s="397">
        <v>5</v>
      </c>
      <c r="G235" s="397">
        <f t="shared" si="16"/>
        <v>8</v>
      </c>
      <c r="H235" s="397">
        <f t="shared" si="17"/>
        <v>5</v>
      </c>
      <c r="I235" s="401"/>
      <c r="J235" s="401"/>
    </row>
    <row r="236" spans="1:10" s="400" customFormat="1" ht="30" customHeight="1">
      <c r="A236" s="103" t="s">
        <v>1753</v>
      </c>
      <c r="B236" s="103" t="s">
        <v>1754</v>
      </c>
      <c r="C236" s="397"/>
      <c r="D236" s="397"/>
      <c r="E236" s="397">
        <v>1</v>
      </c>
      <c r="F236" s="397">
        <v>4</v>
      </c>
      <c r="G236" s="397">
        <f t="shared" si="16"/>
        <v>1</v>
      </c>
      <c r="H236" s="397">
        <f t="shared" si="17"/>
        <v>4</v>
      </c>
      <c r="I236" s="401"/>
      <c r="J236" s="401"/>
    </row>
    <row r="237" spans="1:10" s="400" customFormat="1" ht="30" customHeight="1">
      <c r="A237" s="103" t="s">
        <v>1755</v>
      </c>
      <c r="B237" s="103" t="s">
        <v>1756</v>
      </c>
      <c r="C237" s="397"/>
      <c r="D237" s="397"/>
      <c r="E237" s="397">
        <v>8</v>
      </c>
      <c r="F237" s="397">
        <v>5</v>
      </c>
      <c r="G237" s="397">
        <f t="shared" si="16"/>
        <v>8</v>
      </c>
      <c r="H237" s="397">
        <f t="shared" si="17"/>
        <v>5</v>
      </c>
      <c r="I237" s="401"/>
      <c r="J237" s="401"/>
    </row>
    <row r="238" spans="1:10" s="400" customFormat="1" ht="30" customHeight="1">
      <c r="A238" s="103" t="s">
        <v>1757</v>
      </c>
      <c r="B238" s="103" t="s">
        <v>1758</v>
      </c>
      <c r="C238" s="397"/>
      <c r="D238" s="397"/>
      <c r="E238" s="397">
        <v>22</v>
      </c>
      <c r="F238" s="397">
        <v>25</v>
      </c>
      <c r="G238" s="397">
        <f t="shared" si="16"/>
        <v>22</v>
      </c>
      <c r="H238" s="397">
        <f t="shared" si="17"/>
        <v>25</v>
      </c>
      <c r="I238" s="401"/>
      <c r="J238" s="401"/>
    </row>
    <row r="239" spans="1:10" s="446" customFormat="1" ht="30" customHeight="1">
      <c r="A239" s="277" t="s">
        <v>2370</v>
      </c>
      <c r="B239" s="322" t="s">
        <v>2371</v>
      </c>
      <c r="C239" s="321"/>
      <c r="D239" s="321"/>
      <c r="E239" s="266"/>
      <c r="F239" s="266">
        <v>5</v>
      </c>
      <c r="G239" s="156"/>
      <c r="H239" s="156">
        <f t="shared" si="17"/>
        <v>5</v>
      </c>
      <c r="I239" s="401"/>
      <c r="J239" s="401"/>
    </row>
    <row r="240" spans="1:10" s="446" customFormat="1" ht="38.25" customHeight="1">
      <c r="A240" s="277" t="s">
        <v>2372</v>
      </c>
      <c r="B240" s="322" t="s">
        <v>2374</v>
      </c>
      <c r="C240" s="321"/>
      <c r="D240" s="321"/>
      <c r="E240" s="266"/>
      <c r="F240" s="266">
        <v>5</v>
      </c>
      <c r="G240" s="156"/>
      <c r="H240" s="156">
        <f t="shared" si="17"/>
        <v>5</v>
      </c>
      <c r="I240" s="401"/>
      <c r="J240" s="401"/>
    </row>
    <row r="241" spans="1:10" s="446" customFormat="1" ht="30" customHeight="1">
      <c r="A241" s="277" t="s">
        <v>2373</v>
      </c>
      <c r="B241" s="322" t="s">
        <v>2375</v>
      </c>
      <c r="C241" s="321"/>
      <c r="D241" s="321"/>
      <c r="E241" s="266"/>
      <c r="F241" s="266">
        <v>5</v>
      </c>
      <c r="G241" s="156"/>
      <c r="H241" s="156">
        <f t="shared" si="17"/>
        <v>5</v>
      </c>
      <c r="I241" s="401"/>
      <c r="J241" s="401"/>
    </row>
    <row r="242" spans="1:10" s="400" customFormat="1" ht="30" customHeight="1">
      <c r="A242" s="403"/>
      <c r="B242" s="403"/>
      <c r="C242" s="403"/>
      <c r="D242" s="403"/>
      <c r="E242" s="403"/>
      <c r="F242" s="403"/>
      <c r="G242" s="403"/>
      <c r="H242" s="403"/>
    </row>
    <row r="243" spans="1:10" s="400" customFormat="1" ht="30" customHeight="1">
      <c r="A243" s="403"/>
      <c r="B243" s="404" t="s">
        <v>1686</v>
      </c>
      <c r="C243" s="403"/>
      <c r="D243" s="403"/>
      <c r="E243" s="403"/>
      <c r="F243" s="403"/>
      <c r="G243" s="403"/>
      <c r="H243" s="403"/>
    </row>
    <row r="244" spans="1:10" s="400" customFormat="1" ht="30" customHeight="1">
      <c r="A244" s="103" t="s">
        <v>1769</v>
      </c>
      <c r="B244" s="103" t="s">
        <v>1770</v>
      </c>
      <c r="C244" s="397"/>
      <c r="D244" s="397"/>
      <c r="E244" s="397"/>
      <c r="F244" s="397">
        <v>22</v>
      </c>
      <c r="G244" s="397">
        <f>SUM(C244,E244)</f>
        <v>0</v>
      </c>
      <c r="H244" s="397">
        <f>SUM(D244,F244)</f>
        <v>22</v>
      </c>
    </row>
    <row r="245" spans="1:10" s="400" customFormat="1" ht="30" customHeight="1">
      <c r="A245" s="277">
        <v>600030</v>
      </c>
      <c r="B245" s="99" t="s">
        <v>1704</v>
      </c>
      <c r="C245" s="397"/>
      <c r="D245" s="397"/>
      <c r="E245" s="397">
        <v>250</v>
      </c>
      <c r="F245" s="397">
        <v>317</v>
      </c>
      <c r="G245" s="397">
        <f t="shared" ref="G245:G269" si="18">SUM(C245,E245)</f>
        <v>250</v>
      </c>
      <c r="H245" s="397">
        <f t="shared" ref="H245:H269" si="19">SUM(D245,F245)</f>
        <v>317</v>
      </c>
    </row>
    <row r="246" spans="1:10" s="400" customFormat="1" ht="30" customHeight="1">
      <c r="A246" s="103">
        <v>600120</v>
      </c>
      <c r="B246" s="103" t="s">
        <v>1778</v>
      </c>
      <c r="C246" s="397"/>
      <c r="D246" s="397"/>
      <c r="E246" s="397">
        <v>210</v>
      </c>
      <c r="F246" s="397">
        <v>938</v>
      </c>
      <c r="G246" s="397">
        <f t="shared" si="18"/>
        <v>210</v>
      </c>
      <c r="H246" s="397">
        <f t="shared" si="19"/>
        <v>938</v>
      </c>
    </row>
    <row r="247" spans="1:10" s="400" customFormat="1" ht="30" customHeight="1">
      <c r="A247" s="277">
        <v>600124</v>
      </c>
      <c r="B247" s="99" t="s">
        <v>1706</v>
      </c>
      <c r="C247" s="397"/>
      <c r="D247" s="397"/>
      <c r="E247" s="397">
        <v>210</v>
      </c>
      <c r="F247" s="397">
        <v>938</v>
      </c>
      <c r="G247" s="397">
        <f t="shared" si="18"/>
        <v>210</v>
      </c>
      <c r="H247" s="397">
        <f t="shared" si="19"/>
        <v>938</v>
      </c>
    </row>
    <row r="248" spans="1:10" s="400" customFormat="1" ht="30" customHeight="1">
      <c r="A248" s="277">
        <v>600307</v>
      </c>
      <c r="B248" s="99" t="s">
        <v>1707</v>
      </c>
      <c r="C248" s="397"/>
      <c r="D248" s="397"/>
      <c r="E248" s="397">
        <v>210</v>
      </c>
      <c r="F248" s="397">
        <v>938</v>
      </c>
      <c r="G248" s="397">
        <f t="shared" si="18"/>
        <v>210</v>
      </c>
      <c r="H248" s="397">
        <f t="shared" si="19"/>
        <v>938</v>
      </c>
    </row>
    <row r="249" spans="1:10" s="400" customFormat="1" ht="30" customHeight="1">
      <c r="A249" s="277">
        <v>600312</v>
      </c>
      <c r="B249" s="99" t="s">
        <v>1708</v>
      </c>
      <c r="C249" s="397"/>
      <c r="D249" s="397"/>
      <c r="E249" s="397">
        <v>210</v>
      </c>
      <c r="F249" s="397">
        <v>938</v>
      </c>
      <c r="G249" s="397">
        <f t="shared" si="18"/>
        <v>210</v>
      </c>
      <c r="H249" s="397">
        <f t="shared" si="19"/>
        <v>938</v>
      </c>
    </row>
    <row r="250" spans="1:10" s="400" customFormat="1" ht="30" customHeight="1">
      <c r="A250" s="103" t="s">
        <v>1775</v>
      </c>
      <c r="B250" s="103" t="s">
        <v>1779</v>
      </c>
      <c r="C250" s="397"/>
      <c r="D250" s="397"/>
      <c r="E250" s="397"/>
      <c r="F250" s="397">
        <v>22</v>
      </c>
      <c r="G250" s="397">
        <f t="shared" si="18"/>
        <v>0</v>
      </c>
      <c r="H250" s="397">
        <f t="shared" si="19"/>
        <v>22</v>
      </c>
    </row>
    <row r="251" spans="1:10" s="400" customFormat="1" ht="30" customHeight="1">
      <c r="A251" s="277" t="s">
        <v>1689</v>
      </c>
      <c r="B251" s="99" t="s">
        <v>1710</v>
      </c>
      <c r="C251" s="397"/>
      <c r="D251" s="397"/>
      <c r="E251" s="397">
        <v>54</v>
      </c>
      <c r="F251" s="397">
        <v>278</v>
      </c>
      <c r="G251" s="397">
        <f t="shared" si="18"/>
        <v>54</v>
      </c>
      <c r="H251" s="397">
        <f t="shared" si="19"/>
        <v>278</v>
      </c>
    </row>
    <row r="252" spans="1:10" s="400" customFormat="1" ht="30" customHeight="1">
      <c r="A252" s="277" t="s">
        <v>1690</v>
      </c>
      <c r="B252" s="99" t="s">
        <v>1711</v>
      </c>
      <c r="C252" s="397"/>
      <c r="D252" s="397"/>
      <c r="E252" s="397">
        <v>5754</v>
      </c>
      <c r="F252" s="397">
        <v>5656</v>
      </c>
      <c r="G252" s="397">
        <f t="shared" si="18"/>
        <v>5754</v>
      </c>
      <c r="H252" s="397">
        <f t="shared" si="19"/>
        <v>5656</v>
      </c>
    </row>
    <row r="253" spans="1:10" s="400" customFormat="1" ht="30" customHeight="1">
      <c r="A253" s="103" t="s">
        <v>1789</v>
      </c>
      <c r="B253" s="103" t="s">
        <v>1842</v>
      </c>
      <c r="C253" s="397"/>
      <c r="D253" s="397"/>
      <c r="E253" s="397">
        <v>6</v>
      </c>
      <c r="F253" s="397">
        <v>30</v>
      </c>
      <c r="G253" s="397">
        <f t="shared" si="18"/>
        <v>6</v>
      </c>
      <c r="H253" s="397">
        <f t="shared" si="19"/>
        <v>30</v>
      </c>
    </row>
    <row r="254" spans="1:10" s="400" customFormat="1" ht="30" customHeight="1">
      <c r="A254" s="103" t="s">
        <v>1790</v>
      </c>
      <c r="B254" s="103" t="s">
        <v>1843</v>
      </c>
      <c r="C254" s="397"/>
      <c r="D254" s="397"/>
      <c r="E254" s="397">
        <v>9</v>
      </c>
      <c r="F254" s="397">
        <v>8</v>
      </c>
      <c r="G254" s="397">
        <f t="shared" si="18"/>
        <v>9</v>
      </c>
      <c r="H254" s="397">
        <f t="shared" si="19"/>
        <v>8</v>
      </c>
    </row>
    <row r="255" spans="1:10" s="400" customFormat="1" ht="30" customHeight="1">
      <c r="A255" s="277" t="s">
        <v>1691</v>
      </c>
      <c r="B255" s="99" t="s">
        <v>1712</v>
      </c>
      <c r="C255" s="397"/>
      <c r="D255" s="397"/>
      <c r="E255" s="397">
        <v>687</v>
      </c>
      <c r="F255" s="397">
        <v>152</v>
      </c>
      <c r="G255" s="397">
        <f t="shared" si="18"/>
        <v>687</v>
      </c>
      <c r="H255" s="397">
        <f t="shared" si="19"/>
        <v>152</v>
      </c>
    </row>
    <row r="256" spans="1:10" s="400" customFormat="1" ht="30" customHeight="1">
      <c r="A256" s="277" t="s">
        <v>1692</v>
      </c>
      <c r="B256" s="99" t="s">
        <v>1791</v>
      </c>
      <c r="C256" s="397"/>
      <c r="D256" s="397"/>
      <c r="E256" s="397">
        <v>210</v>
      </c>
      <c r="F256" s="397">
        <v>938</v>
      </c>
      <c r="G256" s="397">
        <f t="shared" si="18"/>
        <v>210</v>
      </c>
      <c r="H256" s="397">
        <f t="shared" si="19"/>
        <v>938</v>
      </c>
    </row>
    <row r="257" spans="1:8" s="400" customFormat="1" ht="41.25" customHeight="1">
      <c r="A257" s="277" t="s">
        <v>1693</v>
      </c>
      <c r="B257" s="99" t="s">
        <v>1713</v>
      </c>
      <c r="C257" s="397"/>
      <c r="D257" s="397"/>
      <c r="E257" s="397">
        <v>210</v>
      </c>
      <c r="F257" s="397">
        <v>938</v>
      </c>
      <c r="G257" s="397">
        <f t="shared" si="18"/>
        <v>210</v>
      </c>
      <c r="H257" s="397">
        <f t="shared" si="19"/>
        <v>938</v>
      </c>
    </row>
    <row r="258" spans="1:8" s="400" customFormat="1" ht="30" customHeight="1">
      <c r="A258" s="277" t="s">
        <v>1694</v>
      </c>
      <c r="B258" s="322" t="s">
        <v>1714</v>
      </c>
      <c r="C258" s="397"/>
      <c r="D258" s="397"/>
      <c r="E258" s="397">
        <v>210</v>
      </c>
      <c r="F258" s="397">
        <v>970</v>
      </c>
      <c r="G258" s="397">
        <f t="shared" si="18"/>
        <v>210</v>
      </c>
      <c r="H258" s="397">
        <f t="shared" si="19"/>
        <v>970</v>
      </c>
    </row>
    <row r="259" spans="1:8" s="400" customFormat="1" ht="30" customHeight="1">
      <c r="A259" s="322" t="s">
        <v>1695</v>
      </c>
      <c r="B259" s="322" t="s">
        <v>1715</v>
      </c>
      <c r="C259" s="397"/>
      <c r="D259" s="397"/>
      <c r="E259" s="397">
        <v>390</v>
      </c>
      <c r="F259" s="397">
        <v>20</v>
      </c>
      <c r="G259" s="397">
        <f t="shared" si="18"/>
        <v>390</v>
      </c>
      <c r="H259" s="397">
        <f t="shared" si="19"/>
        <v>20</v>
      </c>
    </row>
    <row r="260" spans="1:8" s="400" customFormat="1" ht="30" customHeight="1">
      <c r="A260" s="104" t="s">
        <v>1696</v>
      </c>
      <c r="B260" s="405" t="s">
        <v>1844</v>
      </c>
      <c r="C260" s="397"/>
      <c r="D260" s="397"/>
      <c r="E260" s="397">
        <v>55</v>
      </c>
      <c r="F260" s="397">
        <v>30</v>
      </c>
      <c r="G260" s="397">
        <f t="shared" si="18"/>
        <v>55</v>
      </c>
      <c r="H260" s="397">
        <f t="shared" si="19"/>
        <v>30</v>
      </c>
    </row>
    <row r="261" spans="1:8" s="400" customFormat="1" ht="42" customHeight="1">
      <c r="A261" s="277" t="s">
        <v>1697</v>
      </c>
      <c r="B261" s="322" t="s">
        <v>1718</v>
      </c>
      <c r="C261" s="397"/>
      <c r="D261" s="397"/>
      <c r="E261" s="397">
        <v>199</v>
      </c>
      <c r="F261" s="397">
        <v>180</v>
      </c>
      <c r="G261" s="397">
        <f t="shared" si="18"/>
        <v>199</v>
      </c>
      <c r="H261" s="397">
        <f t="shared" si="19"/>
        <v>180</v>
      </c>
    </row>
    <row r="262" spans="1:8" s="400" customFormat="1" ht="30" customHeight="1">
      <c r="A262" s="277" t="s">
        <v>1698</v>
      </c>
      <c r="B262" s="357" t="s">
        <v>1719</v>
      </c>
      <c r="C262" s="397"/>
      <c r="D262" s="397"/>
      <c r="E262" s="397">
        <v>760</v>
      </c>
      <c r="F262" s="397">
        <v>860</v>
      </c>
      <c r="G262" s="397">
        <f t="shared" si="18"/>
        <v>760</v>
      </c>
      <c r="H262" s="397">
        <f t="shared" si="19"/>
        <v>860</v>
      </c>
    </row>
    <row r="263" spans="1:8" s="400" customFormat="1" ht="30" customHeight="1">
      <c r="A263" s="277" t="s">
        <v>1699</v>
      </c>
      <c r="B263" s="357" t="s">
        <v>1720</v>
      </c>
      <c r="C263" s="397"/>
      <c r="D263" s="397"/>
      <c r="E263" s="397">
        <v>777</v>
      </c>
      <c r="F263" s="397">
        <v>550</v>
      </c>
      <c r="G263" s="397">
        <f t="shared" si="18"/>
        <v>777</v>
      </c>
      <c r="H263" s="397">
        <f t="shared" si="19"/>
        <v>550</v>
      </c>
    </row>
    <row r="264" spans="1:8" s="400" customFormat="1" ht="30" customHeight="1">
      <c r="A264" s="103" t="s">
        <v>1794</v>
      </c>
      <c r="B264" s="357" t="s">
        <v>1795</v>
      </c>
      <c r="C264" s="397"/>
      <c r="D264" s="397"/>
      <c r="E264" s="397">
        <v>127</v>
      </c>
      <c r="F264" s="397">
        <v>52</v>
      </c>
      <c r="G264" s="397">
        <f t="shared" si="18"/>
        <v>127</v>
      </c>
      <c r="H264" s="397">
        <f t="shared" si="19"/>
        <v>52</v>
      </c>
    </row>
    <row r="265" spans="1:8" s="400" customFormat="1" ht="30" customHeight="1">
      <c r="A265" s="103" t="s">
        <v>1815</v>
      </c>
      <c r="B265" s="357" t="s">
        <v>1816</v>
      </c>
      <c r="C265" s="397"/>
      <c r="D265" s="397"/>
      <c r="E265" s="397">
        <v>1323</v>
      </c>
      <c r="F265" s="397">
        <v>1426</v>
      </c>
      <c r="G265" s="397">
        <f t="shared" si="18"/>
        <v>1323</v>
      </c>
      <c r="H265" s="397">
        <f t="shared" si="19"/>
        <v>1426</v>
      </c>
    </row>
    <row r="266" spans="1:8" s="400" customFormat="1" ht="41.25" customHeight="1">
      <c r="A266" s="277" t="s">
        <v>1700</v>
      </c>
      <c r="B266" s="357" t="s">
        <v>1721</v>
      </c>
      <c r="C266" s="397"/>
      <c r="D266" s="397"/>
      <c r="E266" s="397">
        <v>743</v>
      </c>
      <c r="F266" s="397">
        <v>1045</v>
      </c>
      <c r="G266" s="397">
        <f t="shared" si="18"/>
        <v>743</v>
      </c>
      <c r="H266" s="397">
        <f t="shared" si="19"/>
        <v>1045</v>
      </c>
    </row>
    <row r="267" spans="1:8" s="400" customFormat="1" ht="41.25" customHeight="1">
      <c r="A267" s="277" t="s">
        <v>1701</v>
      </c>
      <c r="B267" s="357" t="s">
        <v>1722</v>
      </c>
      <c r="C267" s="397"/>
      <c r="D267" s="397"/>
      <c r="E267" s="397">
        <v>401</v>
      </c>
      <c r="F267" s="397">
        <v>100</v>
      </c>
      <c r="G267" s="397">
        <f t="shared" si="18"/>
        <v>401</v>
      </c>
      <c r="H267" s="397">
        <f t="shared" si="19"/>
        <v>100</v>
      </c>
    </row>
    <row r="268" spans="1:8" s="400" customFormat="1" ht="41.25" customHeight="1">
      <c r="A268" s="277" t="s">
        <v>1702</v>
      </c>
      <c r="B268" s="357" t="s">
        <v>2216</v>
      </c>
      <c r="C268" s="397"/>
      <c r="D268" s="397"/>
      <c r="E268" s="397">
        <v>4566</v>
      </c>
      <c r="F268" s="397">
        <v>2750</v>
      </c>
      <c r="G268" s="397">
        <f t="shared" si="18"/>
        <v>4566</v>
      </c>
      <c r="H268" s="397">
        <f t="shared" si="19"/>
        <v>2750</v>
      </c>
    </row>
    <row r="269" spans="1:8" s="400" customFormat="1" ht="41.25" customHeight="1">
      <c r="A269" s="104" t="s">
        <v>1803</v>
      </c>
      <c r="B269" s="357" t="s">
        <v>1804</v>
      </c>
      <c r="C269" s="397"/>
      <c r="D269" s="397"/>
      <c r="E269" s="397">
        <v>343</v>
      </c>
      <c r="F269" s="397">
        <v>500</v>
      </c>
      <c r="G269" s="397">
        <f t="shared" si="18"/>
        <v>343</v>
      </c>
      <c r="H269" s="397">
        <f t="shared" si="19"/>
        <v>500</v>
      </c>
    </row>
    <row r="270" spans="1:8" s="400" customFormat="1" ht="30" customHeight="1">
      <c r="A270" s="403"/>
      <c r="B270" s="403"/>
      <c r="C270" s="403"/>
      <c r="D270" s="403"/>
      <c r="E270" s="403"/>
      <c r="F270" s="403"/>
      <c r="G270" s="403"/>
      <c r="H270" s="403"/>
    </row>
    <row r="271" spans="1:8" s="400" customFormat="1" ht="30" customHeight="1">
      <c r="A271" s="403" t="s">
        <v>2</v>
      </c>
      <c r="B271" s="403"/>
      <c r="C271" s="404">
        <f>SUM(C11:C52,C56:C91,C94:C138,C142:C149,C152:C173)</f>
        <v>17324</v>
      </c>
      <c r="D271" s="404">
        <f t="shared" ref="D271:H271" si="20">SUM(D11:D52,D56:D91,D94:D138,D142:D149,D152:D173)</f>
        <v>13736</v>
      </c>
      <c r="E271" s="404">
        <f t="shared" si="20"/>
        <v>616714</v>
      </c>
      <c r="F271" s="404">
        <f t="shared" si="20"/>
        <v>492721</v>
      </c>
      <c r="G271" s="404">
        <f t="shared" si="20"/>
        <v>634038</v>
      </c>
      <c r="H271" s="404">
        <f t="shared" si="20"/>
        <v>506457</v>
      </c>
    </row>
    <row r="272" spans="1:8" s="400" customFormat="1" ht="30" customHeight="1">
      <c r="A272" s="403"/>
      <c r="B272" s="403"/>
      <c r="C272" s="403"/>
      <c r="D272" s="403"/>
      <c r="E272" s="403"/>
      <c r="F272" s="403"/>
      <c r="G272" s="403"/>
      <c r="H272" s="403"/>
    </row>
    <row r="273" spans="1:8" s="400" customFormat="1" ht="30" customHeight="1">
      <c r="A273" s="403"/>
      <c r="B273" s="403"/>
      <c r="C273" s="403"/>
      <c r="D273" s="403"/>
      <c r="E273" s="403"/>
      <c r="F273" s="403"/>
      <c r="G273" s="403"/>
      <c r="H273" s="403"/>
    </row>
    <row r="274" spans="1:8">
      <c r="A274" s="519"/>
      <c r="B274" s="519"/>
      <c r="C274" s="519"/>
      <c r="D274" s="519"/>
      <c r="E274" s="519"/>
      <c r="F274" s="519"/>
      <c r="G274" s="519"/>
      <c r="H274" s="519"/>
    </row>
    <row r="275" spans="1:8" ht="12.75" customHeight="1">
      <c r="A275" s="520"/>
      <c r="B275" s="520"/>
      <c r="C275" s="520"/>
      <c r="D275" s="520"/>
      <c r="E275" s="520"/>
      <c r="F275" s="520"/>
      <c r="G275" s="520"/>
      <c r="H275" s="520"/>
    </row>
    <row r="276" spans="1:8" ht="24.75" customHeight="1">
      <c r="A276" s="529"/>
      <c r="B276" s="529"/>
      <c r="C276" s="529"/>
      <c r="D276" s="529"/>
      <c r="E276" s="529"/>
      <c r="F276" s="529"/>
      <c r="G276" s="529"/>
      <c r="H276" s="529"/>
    </row>
  </sheetData>
  <mergeCells count="17">
    <mergeCell ref="A276:H276"/>
    <mergeCell ref="C2:H2"/>
    <mergeCell ref="C3:H3"/>
    <mergeCell ref="C4:H4"/>
    <mergeCell ref="C5:H5"/>
    <mergeCell ref="C1:H1"/>
    <mergeCell ref="A274:H275"/>
    <mergeCell ref="A54:H54"/>
    <mergeCell ref="A140:H140"/>
    <mergeCell ref="A175:H175"/>
    <mergeCell ref="A219:H219"/>
    <mergeCell ref="A9:H9"/>
    <mergeCell ref="A7:A8"/>
    <mergeCell ref="B7:B8"/>
    <mergeCell ref="C7:D7"/>
    <mergeCell ref="E7:F7"/>
    <mergeCell ref="G7:H7"/>
  </mergeCell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FD139"/>
  <sheetViews>
    <sheetView topLeftCell="A82" zoomScaleSheetLayoutView="100" workbookViewId="0">
      <selection activeCell="K91" sqref="K91"/>
    </sheetView>
  </sheetViews>
  <sheetFormatPr defaultRowHeight="12.75"/>
  <cols>
    <col min="1" max="1" width="13.140625" style="43" customWidth="1"/>
    <col min="2" max="2" width="38.7109375" style="43" customWidth="1"/>
    <col min="3" max="3" width="10.28515625" style="43" customWidth="1"/>
    <col min="4" max="4" width="6.5703125" style="43" customWidth="1"/>
    <col min="5" max="5" width="8.5703125" style="43" customWidth="1"/>
    <col min="6" max="6" width="6.5703125" style="43" bestFit="1" customWidth="1"/>
    <col min="7" max="10" width="8.42578125" style="43" customWidth="1"/>
    <col min="11" max="16384" width="9.140625" style="43"/>
  </cols>
  <sheetData>
    <row r="1" spans="1:10">
      <c r="A1" s="147"/>
      <c r="B1" s="436" t="s">
        <v>123</v>
      </c>
      <c r="C1" s="482" t="str">
        <f>'Kadar.ode.'!C1</f>
        <v>Специјална болница за неспецифичне плућне болести "Сокобања" - Сокобања</v>
      </c>
      <c r="D1" s="483"/>
      <c r="E1" s="483"/>
      <c r="F1" s="483"/>
      <c r="G1" s="483"/>
      <c r="H1" s="483"/>
      <c r="I1" s="483"/>
      <c r="J1" s="484"/>
    </row>
    <row r="2" spans="1:10">
      <c r="A2" s="147"/>
      <c r="B2" s="436" t="s">
        <v>124</v>
      </c>
      <c r="C2" s="482">
        <f>'Kadar.ode.'!C2</f>
        <v>7248261</v>
      </c>
      <c r="D2" s="483"/>
      <c r="E2" s="483"/>
      <c r="F2" s="483"/>
      <c r="G2" s="483"/>
      <c r="H2" s="483"/>
      <c r="I2" s="483"/>
      <c r="J2" s="484"/>
    </row>
    <row r="3" spans="1:10">
      <c r="A3" s="147"/>
      <c r="B3" s="436"/>
      <c r="C3" s="501"/>
      <c r="D3" s="502"/>
      <c r="E3" s="502"/>
      <c r="F3" s="502"/>
      <c r="G3" s="502"/>
      <c r="H3" s="502"/>
      <c r="I3" s="502"/>
      <c r="J3" s="503"/>
    </row>
    <row r="4" spans="1:10" s="105" customFormat="1" ht="14.25">
      <c r="A4" s="147"/>
      <c r="B4" s="436" t="s">
        <v>1852</v>
      </c>
      <c r="C4" s="485" t="s">
        <v>1616</v>
      </c>
      <c r="D4" s="486"/>
      <c r="E4" s="486"/>
      <c r="F4" s="486"/>
      <c r="G4" s="486"/>
      <c r="H4" s="486"/>
      <c r="I4" s="486"/>
      <c r="J4" s="487"/>
    </row>
    <row r="5" spans="1:10" ht="10.5" customHeight="1">
      <c r="A5" s="96"/>
      <c r="B5" s="95"/>
      <c r="E5" s="95"/>
      <c r="F5" s="101"/>
      <c r="G5" s="101"/>
      <c r="H5" s="101"/>
      <c r="I5" s="101"/>
      <c r="J5" s="101"/>
    </row>
    <row r="6" spans="1:10" ht="81" customHeight="1">
      <c r="A6" s="513" t="s">
        <v>47</v>
      </c>
      <c r="B6" s="511" t="s">
        <v>162</v>
      </c>
      <c r="C6" s="507" t="s">
        <v>1617</v>
      </c>
      <c r="D6" s="508"/>
      <c r="E6" s="507" t="s">
        <v>1618</v>
      </c>
      <c r="F6" s="508"/>
      <c r="G6" s="507" t="s">
        <v>1619</v>
      </c>
      <c r="H6" s="508"/>
    </row>
    <row r="7" spans="1:10" ht="35.25" customHeight="1" thickBot="1">
      <c r="A7" s="514"/>
      <c r="B7" s="512"/>
      <c r="C7" s="259" t="s">
        <v>2406</v>
      </c>
      <c r="D7" s="259" t="s">
        <v>2416</v>
      </c>
      <c r="E7" s="259" t="s">
        <v>2406</v>
      </c>
      <c r="F7" s="259" t="s">
        <v>2416</v>
      </c>
      <c r="G7" s="259" t="s">
        <v>2406</v>
      </c>
      <c r="H7" s="259" t="s">
        <v>2416</v>
      </c>
    </row>
    <row r="8" spans="1:10" s="44" customFormat="1" ht="30" customHeight="1" thickTop="1">
      <c r="A8" s="183" t="s">
        <v>1854</v>
      </c>
      <c r="B8" s="107"/>
      <c r="C8" s="106"/>
      <c r="D8" s="106"/>
      <c r="E8" s="106"/>
      <c r="F8" s="106"/>
      <c r="G8" s="106"/>
      <c r="H8" s="106"/>
    </row>
    <row r="9" spans="1:10" s="44" customFormat="1" ht="30" customHeight="1">
      <c r="A9" s="184" t="s">
        <v>163</v>
      </c>
      <c r="B9" s="108"/>
      <c r="C9" s="360">
        <v>786</v>
      </c>
      <c r="D9" s="360">
        <v>1100</v>
      </c>
      <c r="E9" s="360">
        <v>743</v>
      </c>
      <c r="F9" s="360">
        <v>1322</v>
      </c>
      <c r="G9" s="360">
        <f>SUM(C9,E9)</f>
        <v>1529</v>
      </c>
      <c r="H9" s="360">
        <f>SUM(D9,F9)</f>
        <v>2422</v>
      </c>
    </row>
    <row r="10" spans="1:10" s="44" customFormat="1" ht="30" customHeight="1">
      <c r="A10" s="185" t="s">
        <v>164</v>
      </c>
      <c r="B10" s="111"/>
      <c r="C10" s="360">
        <f>SUM(C11:C64)</f>
        <v>1572</v>
      </c>
      <c r="D10" s="360">
        <f t="shared" ref="D10:H10" si="0">SUM(D11:D64)</f>
        <v>1120</v>
      </c>
      <c r="E10" s="360">
        <f t="shared" si="0"/>
        <v>883</v>
      </c>
      <c r="F10" s="360">
        <f t="shared" si="0"/>
        <v>1581</v>
      </c>
      <c r="G10" s="360">
        <f t="shared" si="0"/>
        <v>2455</v>
      </c>
      <c r="H10" s="360">
        <f t="shared" si="0"/>
        <v>2701</v>
      </c>
    </row>
    <row r="11" spans="1:10" s="44" customFormat="1" ht="30" customHeight="1">
      <c r="A11" s="361" t="s">
        <v>1906</v>
      </c>
      <c r="B11" s="362" t="s">
        <v>1907</v>
      </c>
      <c r="C11" s="360"/>
      <c r="D11" s="360"/>
      <c r="E11" s="360"/>
      <c r="F11" s="360">
        <v>2</v>
      </c>
      <c r="G11" s="360">
        <f>SUM(C11,E11)</f>
        <v>0</v>
      </c>
      <c r="H11" s="360">
        <f>SUM(D11,F11)</f>
        <v>2</v>
      </c>
    </row>
    <row r="12" spans="1:10" s="44" customFormat="1" ht="30" customHeight="1">
      <c r="A12" s="361" t="s">
        <v>2179</v>
      </c>
      <c r="B12" s="362" t="s">
        <v>2211</v>
      </c>
      <c r="C12" s="360">
        <v>1</v>
      </c>
      <c r="D12" s="360">
        <v>5</v>
      </c>
      <c r="E12" s="360"/>
      <c r="F12" s="360"/>
      <c r="G12" s="360">
        <f t="shared" ref="G12:G64" si="1">SUM(C12,E12)</f>
        <v>1</v>
      </c>
      <c r="H12" s="360">
        <f t="shared" ref="H12:H64" si="2">SUM(D12,F12)</f>
        <v>5</v>
      </c>
    </row>
    <row r="13" spans="1:10" s="44" customFormat="1" ht="30" customHeight="1">
      <c r="A13" s="361">
        <v>57506001</v>
      </c>
      <c r="B13" s="362" t="s">
        <v>1908</v>
      </c>
      <c r="C13" s="360">
        <v>1</v>
      </c>
      <c r="D13" s="360">
        <v>5</v>
      </c>
      <c r="E13" s="360"/>
      <c r="F13" s="360"/>
      <c r="G13" s="360">
        <f t="shared" si="1"/>
        <v>1</v>
      </c>
      <c r="H13" s="360">
        <f t="shared" si="2"/>
        <v>5</v>
      </c>
    </row>
    <row r="14" spans="1:10" s="44" customFormat="1" ht="30" customHeight="1">
      <c r="A14" s="361" t="s">
        <v>1909</v>
      </c>
      <c r="B14" s="362" t="s">
        <v>1910</v>
      </c>
      <c r="C14" s="360"/>
      <c r="D14" s="360"/>
      <c r="E14" s="360"/>
      <c r="F14" s="360">
        <v>1</v>
      </c>
      <c r="G14" s="360">
        <f t="shared" si="1"/>
        <v>0</v>
      </c>
      <c r="H14" s="360">
        <f t="shared" si="2"/>
        <v>1</v>
      </c>
    </row>
    <row r="15" spans="1:10" s="44" customFormat="1" ht="30" customHeight="1">
      <c r="A15" s="361" t="s">
        <v>2181</v>
      </c>
      <c r="B15" s="362" t="s">
        <v>1910</v>
      </c>
      <c r="C15" s="360">
        <v>5</v>
      </c>
      <c r="D15" s="360">
        <v>15</v>
      </c>
      <c r="E15" s="360"/>
      <c r="F15" s="360"/>
      <c r="G15" s="360">
        <f t="shared" si="1"/>
        <v>5</v>
      </c>
      <c r="H15" s="360">
        <f t="shared" si="2"/>
        <v>15</v>
      </c>
    </row>
    <row r="16" spans="1:10" s="44" customFormat="1" ht="30" customHeight="1">
      <c r="A16" s="361">
        <v>57506011</v>
      </c>
      <c r="B16" s="362" t="s">
        <v>2201</v>
      </c>
      <c r="C16" s="360">
        <v>5</v>
      </c>
      <c r="D16" s="360">
        <v>15</v>
      </c>
      <c r="E16" s="360"/>
      <c r="F16" s="360"/>
      <c r="G16" s="360">
        <f t="shared" si="1"/>
        <v>5</v>
      </c>
      <c r="H16" s="360">
        <f t="shared" si="2"/>
        <v>15</v>
      </c>
    </row>
    <row r="17" spans="1:8" s="44" customFormat="1" ht="30" customHeight="1">
      <c r="A17" s="361" t="s">
        <v>1912</v>
      </c>
      <c r="B17" s="363" t="s">
        <v>1913</v>
      </c>
      <c r="C17" s="360"/>
      <c r="D17" s="360"/>
      <c r="E17" s="360"/>
      <c r="F17" s="360">
        <v>2</v>
      </c>
      <c r="G17" s="360">
        <f t="shared" si="1"/>
        <v>0</v>
      </c>
      <c r="H17" s="360">
        <f t="shared" si="2"/>
        <v>2</v>
      </c>
    </row>
    <row r="18" spans="1:8" s="44" customFormat="1" ht="30" customHeight="1">
      <c r="A18" s="361" t="s">
        <v>2182</v>
      </c>
      <c r="B18" s="363" t="s">
        <v>1913</v>
      </c>
      <c r="C18" s="360">
        <v>51</v>
      </c>
      <c r="D18" s="360">
        <v>5</v>
      </c>
      <c r="E18" s="360"/>
      <c r="F18" s="360"/>
      <c r="G18" s="360">
        <f t="shared" si="1"/>
        <v>51</v>
      </c>
      <c r="H18" s="360">
        <f t="shared" si="2"/>
        <v>5</v>
      </c>
    </row>
    <row r="19" spans="1:8" s="44" customFormat="1" ht="30" customHeight="1">
      <c r="A19" s="361">
        <v>57512031</v>
      </c>
      <c r="B19" s="363" t="s">
        <v>1914</v>
      </c>
      <c r="C19" s="360">
        <v>51</v>
      </c>
      <c r="D19" s="360">
        <v>5</v>
      </c>
      <c r="E19" s="360"/>
      <c r="F19" s="360"/>
      <c r="G19" s="360">
        <f t="shared" si="1"/>
        <v>51</v>
      </c>
      <c r="H19" s="360">
        <f t="shared" si="2"/>
        <v>5</v>
      </c>
    </row>
    <row r="20" spans="1:8" s="44" customFormat="1" ht="30" customHeight="1">
      <c r="A20" s="361" t="s">
        <v>1915</v>
      </c>
      <c r="B20" s="362" t="s">
        <v>1916</v>
      </c>
      <c r="C20" s="360"/>
      <c r="D20" s="360"/>
      <c r="E20" s="360"/>
      <c r="F20" s="360">
        <v>1</v>
      </c>
      <c r="G20" s="360">
        <f t="shared" si="1"/>
        <v>0</v>
      </c>
      <c r="H20" s="360">
        <f t="shared" si="2"/>
        <v>1</v>
      </c>
    </row>
    <row r="21" spans="1:8" s="44" customFormat="1" ht="30" customHeight="1">
      <c r="A21" s="361" t="s">
        <v>2183</v>
      </c>
      <c r="B21" s="362" t="s">
        <v>1916</v>
      </c>
      <c r="C21" s="360">
        <v>4</v>
      </c>
      <c r="D21" s="360">
        <v>10</v>
      </c>
      <c r="E21" s="360"/>
      <c r="F21" s="360"/>
      <c r="G21" s="360">
        <f t="shared" si="1"/>
        <v>4</v>
      </c>
      <c r="H21" s="360">
        <f t="shared" si="2"/>
        <v>10</v>
      </c>
    </row>
    <row r="22" spans="1:8" s="44" customFormat="1" ht="30" customHeight="1">
      <c r="A22" s="361">
        <v>57518001</v>
      </c>
      <c r="B22" s="362" t="s">
        <v>2202</v>
      </c>
      <c r="C22" s="360">
        <v>4</v>
      </c>
      <c r="D22" s="360">
        <v>10</v>
      </c>
      <c r="E22" s="360"/>
      <c r="F22" s="360"/>
      <c r="G22" s="360">
        <f t="shared" si="1"/>
        <v>4</v>
      </c>
      <c r="H22" s="360">
        <f t="shared" si="2"/>
        <v>10</v>
      </c>
    </row>
    <row r="23" spans="1:8" s="44" customFormat="1" ht="30" customHeight="1">
      <c r="A23" s="361" t="s">
        <v>1918</v>
      </c>
      <c r="B23" s="362" t="s">
        <v>1919</v>
      </c>
      <c r="C23" s="360"/>
      <c r="D23" s="360"/>
      <c r="E23" s="360">
        <v>2</v>
      </c>
      <c r="F23" s="360">
        <v>2</v>
      </c>
      <c r="G23" s="360">
        <f t="shared" si="1"/>
        <v>2</v>
      </c>
      <c r="H23" s="360">
        <f t="shared" si="2"/>
        <v>2</v>
      </c>
    </row>
    <row r="24" spans="1:8" s="44" customFormat="1" ht="30" customHeight="1">
      <c r="A24" s="361" t="s">
        <v>2184</v>
      </c>
      <c r="B24" s="362" t="s">
        <v>1919</v>
      </c>
      <c r="C24" s="360">
        <v>120</v>
      </c>
      <c r="D24" s="360">
        <v>50</v>
      </c>
      <c r="E24" s="360"/>
      <c r="F24" s="360"/>
      <c r="G24" s="360">
        <f t="shared" si="1"/>
        <v>120</v>
      </c>
      <c r="H24" s="360">
        <f t="shared" si="2"/>
        <v>50</v>
      </c>
    </row>
    <row r="25" spans="1:8" s="44" customFormat="1" ht="30" customHeight="1">
      <c r="A25" s="361">
        <v>57518011</v>
      </c>
      <c r="B25" s="362" t="s">
        <v>2203</v>
      </c>
      <c r="C25" s="360">
        <v>120</v>
      </c>
      <c r="D25" s="360">
        <v>50</v>
      </c>
      <c r="E25" s="360"/>
      <c r="F25" s="360"/>
      <c r="G25" s="360">
        <f t="shared" si="1"/>
        <v>120</v>
      </c>
      <c r="H25" s="360">
        <f t="shared" si="2"/>
        <v>50</v>
      </c>
    </row>
    <row r="26" spans="1:8" s="44" customFormat="1" ht="30" customHeight="1">
      <c r="A26" s="361" t="s">
        <v>1921</v>
      </c>
      <c r="B26" s="362" t="s">
        <v>1922</v>
      </c>
      <c r="C26" s="360"/>
      <c r="D26" s="360"/>
      <c r="E26" s="360">
        <v>7</v>
      </c>
      <c r="F26" s="360">
        <v>2</v>
      </c>
      <c r="G26" s="360">
        <f t="shared" si="1"/>
        <v>7</v>
      </c>
      <c r="H26" s="360">
        <f t="shared" si="2"/>
        <v>2</v>
      </c>
    </row>
    <row r="27" spans="1:8" s="44" customFormat="1" ht="30" customHeight="1">
      <c r="A27" s="361" t="s">
        <v>2185</v>
      </c>
      <c r="B27" s="362" t="s">
        <v>1922</v>
      </c>
      <c r="C27" s="360">
        <v>30</v>
      </c>
      <c r="D27" s="360">
        <v>21</v>
      </c>
      <c r="E27" s="360"/>
      <c r="F27" s="360"/>
      <c r="G27" s="360">
        <f t="shared" si="1"/>
        <v>30</v>
      </c>
      <c r="H27" s="360">
        <f t="shared" si="2"/>
        <v>21</v>
      </c>
    </row>
    <row r="28" spans="1:8" s="44" customFormat="1" ht="30" customHeight="1">
      <c r="A28" s="361">
        <v>57518031</v>
      </c>
      <c r="B28" s="362" t="s">
        <v>2204</v>
      </c>
      <c r="C28" s="360">
        <v>30</v>
      </c>
      <c r="D28" s="360">
        <v>21</v>
      </c>
      <c r="E28" s="360"/>
      <c r="F28" s="360"/>
      <c r="G28" s="360">
        <f t="shared" si="1"/>
        <v>30</v>
      </c>
      <c r="H28" s="360">
        <f t="shared" si="2"/>
        <v>21</v>
      </c>
    </row>
    <row r="29" spans="1:8" s="44" customFormat="1" ht="30" customHeight="1">
      <c r="A29" s="361" t="s">
        <v>1924</v>
      </c>
      <c r="B29" s="362" t="s">
        <v>1925</v>
      </c>
      <c r="C29" s="360"/>
      <c r="D29" s="360"/>
      <c r="E29" s="360"/>
      <c r="F29" s="360">
        <v>1</v>
      </c>
      <c r="G29" s="360">
        <f t="shared" si="1"/>
        <v>0</v>
      </c>
      <c r="H29" s="360">
        <f t="shared" si="2"/>
        <v>1</v>
      </c>
    </row>
    <row r="30" spans="1:8" s="44" customFormat="1" ht="30" customHeight="1">
      <c r="A30" s="361" t="s">
        <v>2186</v>
      </c>
      <c r="B30" s="362" t="s">
        <v>1925</v>
      </c>
      <c r="C30" s="360">
        <v>25</v>
      </c>
      <c r="D30" s="360">
        <v>19</v>
      </c>
      <c r="E30" s="360"/>
      <c r="F30" s="360"/>
      <c r="G30" s="360">
        <f t="shared" si="1"/>
        <v>25</v>
      </c>
      <c r="H30" s="360">
        <f t="shared" si="2"/>
        <v>19</v>
      </c>
    </row>
    <row r="31" spans="1:8" s="44" customFormat="1" ht="30" customHeight="1">
      <c r="A31" s="361">
        <v>57518041</v>
      </c>
      <c r="B31" s="362" t="s">
        <v>2205</v>
      </c>
      <c r="C31" s="360">
        <v>25</v>
      </c>
      <c r="D31" s="360">
        <v>19</v>
      </c>
      <c r="E31" s="360"/>
      <c r="F31" s="360"/>
      <c r="G31" s="360">
        <f t="shared" si="1"/>
        <v>25</v>
      </c>
      <c r="H31" s="360">
        <f t="shared" si="2"/>
        <v>19</v>
      </c>
    </row>
    <row r="32" spans="1:8" s="44" customFormat="1" ht="30" customHeight="1">
      <c r="A32" s="361" t="s">
        <v>1927</v>
      </c>
      <c r="B32" s="363" t="s">
        <v>1928</v>
      </c>
      <c r="C32" s="360"/>
      <c r="D32" s="360"/>
      <c r="E32" s="360">
        <v>3</v>
      </c>
      <c r="F32" s="360">
        <v>2</v>
      </c>
      <c r="G32" s="360">
        <f t="shared" si="1"/>
        <v>3</v>
      </c>
      <c r="H32" s="360">
        <f t="shared" si="2"/>
        <v>2</v>
      </c>
    </row>
    <row r="33" spans="1:8" s="44" customFormat="1" ht="30" customHeight="1">
      <c r="A33" s="361" t="s">
        <v>2187</v>
      </c>
      <c r="B33" s="363" t="s">
        <v>1928</v>
      </c>
      <c r="C33" s="360">
        <v>15</v>
      </c>
      <c r="D33" s="360">
        <v>23</v>
      </c>
      <c r="E33" s="360"/>
      <c r="F33" s="360"/>
      <c r="G33" s="360">
        <f t="shared" si="1"/>
        <v>15</v>
      </c>
      <c r="H33" s="360">
        <f t="shared" si="2"/>
        <v>23</v>
      </c>
    </row>
    <row r="34" spans="1:8" s="44" customFormat="1" ht="30" customHeight="1">
      <c r="A34" s="361">
        <v>57700001</v>
      </c>
      <c r="B34" s="363" t="s">
        <v>2206</v>
      </c>
      <c r="C34" s="360">
        <v>15</v>
      </c>
      <c r="D34" s="360">
        <v>23</v>
      </c>
      <c r="E34" s="360"/>
      <c r="F34" s="360"/>
      <c r="G34" s="360">
        <f t="shared" si="1"/>
        <v>15</v>
      </c>
      <c r="H34" s="360">
        <f t="shared" si="2"/>
        <v>23</v>
      </c>
    </row>
    <row r="35" spans="1:8" s="44" customFormat="1" ht="30" customHeight="1">
      <c r="A35" s="361" t="s">
        <v>1930</v>
      </c>
      <c r="B35" s="362" t="s">
        <v>1931</v>
      </c>
      <c r="C35" s="360"/>
      <c r="D35" s="360"/>
      <c r="E35" s="360">
        <v>3</v>
      </c>
      <c r="F35" s="360">
        <v>25</v>
      </c>
      <c r="G35" s="360">
        <f t="shared" si="1"/>
        <v>3</v>
      </c>
      <c r="H35" s="360">
        <f t="shared" si="2"/>
        <v>25</v>
      </c>
    </row>
    <row r="36" spans="1:8" s="44" customFormat="1" ht="30" customHeight="1">
      <c r="A36" s="361" t="s">
        <v>2188</v>
      </c>
      <c r="B36" s="362" t="s">
        <v>1931</v>
      </c>
      <c r="C36" s="360">
        <v>10</v>
      </c>
      <c r="D36" s="360">
        <v>15</v>
      </c>
      <c r="E36" s="360"/>
      <c r="F36" s="360"/>
      <c r="G36" s="360">
        <f t="shared" si="1"/>
        <v>10</v>
      </c>
      <c r="H36" s="360">
        <f t="shared" si="2"/>
        <v>15</v>
      </c>
    </row>
    <row r="37" spans="1:8" s="44" customFormat="1" ht="30" customHeight="1">
      <c r="A37" s="361">
        <v>57712001</v>
      </c>
      <c r="B37" s="362" t="s">
        <v>1932</v>
      </c>
      <c r="C37" s="360">
        <v>10</v>
      </c>
      <c r="D37" s="360">
        <v>15</v>
      </c>
      <c r="E37" s="360"/>
      <c r="F37" s="360"/>
      <c r="G37" s="360">
        <f t="shared" si="1"/>
        <v>10</v>
      </c>
      <c r="H37" s="360">
        <f t="shared" si="2"/>
        <v>15</v>
      </c>
    </row>
    <row r="38" spans="1:8" s="44" customFormat="1" ht="30" customHeight="1">
      <c r="A38" s="361" t="s">
        <v>1933</v>
      </c>
      <c r="B38" s="362" t="s">
        <v>2212</v>
      </c>
      <c r="C38" s="360"/>
      <c r="D38" s="360"/>
      <c r="E38" s="360">
        <v>4</v>
      </c>
      <c r="F38" s="360">
        <v>1</v>
      </c>
      <c r="G38" s="360">
        <f t="shared" si="1"/>
        <v>4</v>
      </c>
      <c r="H38" s="360">
        <f t="shared" si="2"/>
        <v>1</v>
      </c>
    </row>
    <row r="39" spans="1:8" s="44" customFormat="1" ht="30" customHeight="1">
      <c r="A39" s="361" t="s">
        <v>2189</v>
      </c>
      <c r="B39" s="362" t="s">
        <v>2212</v>
      </c>
      <c r="C39" s="360">
        <v>38</v>
      </c>
      <c r="D39" s="360">
        <v>28</v>
      </c>
      <c r="E39" s="360"/>
      <c r="F39" s="360"/>
      <c r="G39" s="360">
        <f t="shared" si="1"/>
        <v>38</v>
      </c>
      <c r="H39" s="360">
        <f t="shared" si="2"/>
        <v>28</v>
      </c>
    </row>
    <row r="40" spans="1:8" s="44" customFormat="1" ht="30" customHeight="1">
      <c r="A40" s="361">
        <v>57715001</v>
      </c>
      <c r="B40" s="362" t="s">
        <v>2207</v>
      </c>
      <c r="C40" s="360">
        <v>38</v>
      </c>
      <c r="D40" s="360">
        <v>28</v>
      </c>
      <c r="E40" s="360"/>
      <c r="F40" s="360"/>
      <c r="G40" s="360">
        <f t="shared" si="1"/>
        <v>38</v>
      </c>
      <c r="H40" s="360">
        <f t="shared" si="2"/>
        <v>28</v>
      </c>
    </row>
    <row r="41" spans="1:8" s="44" customFormat="1" ht="30" customHeight="1">
      <c r="A41" s="361" t="s">
        <v>1936</v>
      </c>
      <c r="B41" s="362" t="s">
        <v>1937</v>
      </c>
      <c r="C41" s="360"/>
      <c r="D41" s="360"/>
      <c r="E41" s="360"/>
      <c r="F41" s="360">
        <v>2</v>
      </c>
      <c r="G41" s="360">
        <f t="shared" si="1"/>
        <v>0</v>
      </c>
      <c r="H41" s="360">
        <f t="shared" si="2"/>
        <v>2</v>
      </c>
    </row>
    <row r="42" spans="1:8" s="44" customFormat="1" ht="30" customHeight="1">
      <c r="A42" s="361" t="s">
        <v>2190</v>
      </c>
      <c r="B42" s="362" t="s">
        <v>1937</v>
      </c>
      <c r="C42" s="360">
        <v>2</v>
      </c>
      <c r="D42" s="360">
        <v>5</v>
      </c>
      <c r="E42" s="360"/>
      <c r="F42" s="360"/>
      <c r="G42" s="360">
        <f t="shared" si="1"/>
        <v>2</v>
      </c>
      <c r="H42" s="360">
        <f t="shared" si="2"/>
        <v>5</v>
      </c>
    </row>
    <row r="43" spans="1:8" s="44" customFormat="1" ht="30" customHeight="1">
      <c r="A43" s="361">
        <v>57901001</v>
      </c>
      <c r="B43" s="362" t="s">
        <v>1938</v>
      </c>
      <c r="C43" s="360">
        <v>2</v>
      </c>
      <c r="D43" s="360">
        <v>5</v>
      </c>
      <c r="E43" s="360"/>
      <c r="F43" s="360"/>
      <c r="G43" s="360">
        <f t="shared" si="1"/>
        <v>2</v>
      </c>
      <c r="H43" s="360">
        <f t="shared" si="2"/>
        <v>5</v>
      </c>
    </row>
    <row r="44" spans="1:8" s="44" customFormat="1" ht="30" customHeight="1">
      <c r="A44" s="361" t="s">
        <v>1939</v>
      </c>
      <c r="B44" s="363" t="s">
        <v>1940</v>
      </c>
      <c r="C44" s="360"/>
      <c r="D44" s="360"/>
      <c r="E44" s="360">
        <v>1</v>
      </c>
      <c r="F44" s="360">
        <v>5</v>
      </c>
      <c r="G44" s="360">
        <f t="shared" si="1"/>
        <v>1</v>
      </c>
      <c r="H44" s="360">
        <f t="shared" si="2"/>
        <v>5</v>
      </c>
    </row>
    <row r="45" spans="1:8" s="44" customFormat="1" ht="30" customHeight="1">
      <c r="A45" s="361" t="s">
        <v>2191</v>
      </c>
      <c r="B45" s="363" t="s">
        <v>1940</v>
      </c>
      <c r="C45" s="360">
        <v>10</v>
      </c>
      <c r="D45" s="360">
        <v>8</v>
      </c>
      <c r="E45" s="360"/>
      <c r="F45" s="360"/>
      <c r="G45" s="360">
        <f t="shared" si="1"/>
        <v>10</v>
      </c>
      <c r="H45" s="360">
        <f t="shared" si="2"/>
        <v>8</v>
      </c>
    </row>
    <row r="46" spans="1:8" s="44" customFormat="1" ht="30" customHeight="1">
      <c r="A46" s="361">
        <v>57903001</v>
      </c>
      <c r="B46" s="363" t="s">
        <v>1941</v>
      </c>
      <c r="C46" s="360">
        <v>10</v>
      </c>
      <c r="D46" s="360">
        <v>8</v>
      </c>
      <c r="E46" s="360"/>
      <c r="F46" s="360"/>
      <c r="G46" s="360">
        <f t="shared" si="1"/>
        <v>10</v>
      </c>
      <c r="H46" s="360">
        <f t="shared" si="2"/>
        <v>8</v>
      </c>
    </row>
    <row r="47" spans="1:8" s="44" customFormat="1" ht="30" customHeight="1">
      <c r="A47" s="361" t="s">
        <v>1942</v>
      </c>
      <c r="B47" s="363" t="s">
        <v>1943</v>
      </c>
      <c r="C47" s="360"/>
      <c r="D47" s="360"/>
      <c r="E47" s="360">
        <v>2</v>
      </c>
      <c r="F47" s="360">
        <v>2</v>
      </c>
      <c r="G47" s="360">
        <f t="shared" si="1"/>
        <v>2</v>
      </c>
      <c r="H47" s="360">
        <f t="shared" si="2"/>
        <v>2</v>
      </c>
    </row>
    <row r="48" spans="1:8" s="44" customFormat="1" ht="30" customHeight="1">
      <c r="A48" s="361" t="s">
        <v>2192</v>
      </c>
      <c r="B48" s="363" t="s">
        <v>1943</v>
      </c>
      <c r="C48" s="360">
        <v>63</v>
      </c>
      <c r="D48" s="360">
        <v>32</v>
      </c>
      <c r="E48" s="360"/>
      <c r="F48" s="360"/>
      <c r="G48" s="360">
        <f t="shared" si="1"/>
        <v>63</v>
      </c>
      <c r="H48" s="360">
        <f t="shared" si="2"/>
        <v>32</v>
      </c>
    </row>
    <row r="49" spans="1:8" s="44" customFormat="1" ht="30" customHeight="1">
      <c r="A49" s="361">
        <v>58100001</v>
      </c>
      <c r="B49" s="363" t="s">
        <v>1944</v>
      </c>
      <c r="C49" s="360">
        <v>63</v>
      </c>
      <c r="D49" s="360">
        <v>32</v>
      </c>
      <c r="E49" s="360"/>
      <c r="F49" s="360"/>
      <c r="G49" s="360">
        <f t="shared" si="1"/>
        <v>63</v>
      </c>
      <c r="H49" s="360">
        <f t="shared" si="2"/>
        <v>32</v>
      </c>
    </row>
    <row r="50" spans="1:8" s="44" customFormat="1" ht="30" customHeight="1">
      <c r="A50" s="361" t="s">
        <v>1945</v>
      </c>
      <c r="B50" s="363" t="s">
        <v>1946</v>
      </c>
      <c r="C50" s="360"/>
      <c r="D50" s="360"/>
      <c r="E50" s="360"/>
      <c r="F50" s="360">
        <v>1</v>
      </c>
      <c r="G50" s="360">
        <f t="shared" si="1"/>
        <v>0</v>
      </c>
      <c r="H50" s="360">
        <f t="shared" si="2"/>
        <v>1</v>
      </c>
    </row>
    <row r="51" spans="1:8" s="44" customFormat="1" ht="30" customHeight="1">
      <c r="A51" s="361" t="s">
        <v>2193</v>
      </c>
      <c r="B51" s="363" t="s">
        <v>1946</v>
      </c>
      <c r="C51" s="360">
        <v>4</v>
      </c>
      <c r="D51" s="360">
        <v>5</v>
      </c>
      <c r="E51" s="360"/>
      <c r="F51" s="360"/>
      <c r="G51" s="360">
        <f t="shared" si="1"/>
        <v>4</v>
      </c>
      <c r="H51" s="360">
        <f t="shared" si="2"/>
        <v>5</v>
      </c>
    </row>
    <row r="52" spans="1:8" s="44" customFormat="1" ht="30" customHeight="1">
      <c r="A52" s="361">
        <v>58103001</v>
      </c>
      <c r="B52" s="363" t="s">
        <v>1947</v>
      </c>
      <c r="C52" s="360">
        <v>4</v>
      </c>
      <c r="D52" s="360">
        <v>5</v>
      </c>
      <c r="E52" s="360"/>
      <c r="F52" s="360"/>
      <c r="G52" s="360">
        <f t="shared" si="1"/>
        <v>4</v>
      </c>
      <c r="H52" s="360">
        <f t="shared" si="2"/>
        <v>5</v>
      </c>
    </row>
    <row r="53" spans="1:8" s="44" customFormat="1" ht="30" customHeight="1">
      <c r="A53" s="361" t="s">
        <v>1948</v>
      </c>
      <c r="B53" s="363" t="s">
        <v>1949</v>
      </c>
      <c r="C53" s="360"/>
      <c r="D53" s="360"/>
      <c r="E53" s="360">
        <v>4</v>
      </c>
      <c r="F53" s="360">
        <v>2</v>
      </c>
      <c r="G53" s="360">
        <f t="shared" si="1"/>
        <v>4</v>
      </c>
      <c r="H53" s="360">
        <f t="shared" si="2"/>
        <v>2</v>
      </c>
    </row>
    <row r="54" spans="1:8" s="44" customFormat="1" ht="30" customHeight="1">
      <c r="A54" s="361" t="s">
        <v>2194</v>
      </c>
      <c r="B54" s="363" t="s">
        <v>1949</v>
      </c>
      <c r="C54" s="360">
        <v>108</v>
      </c>
      <c r="D54" s="360">
        <v>55</v>
      </c>
      <c r="E54" s="360"/>
      <c r="F54" s="360"/>
      <c r="G54" s="360">
        <f t="shared" si="1"/>
        <v>108</v>
      </c>
      <c r="H54" s="360">
        <f t="shared" si="2"/>
        <v>55</v>
      </c>
    </row>
    <row r="55" spans="1:8" s="44" customFormat="1" ht="30" customHeight="1">
      <c r="A55" s="361">
        <v>58106001</v>
      </c>
      <c r="B55" s="363" t="s">
        <v>1950</v>
      </c>
      <c r="C55" s="360">
        <v>108</v>
      </c>
      <c r="D55" s="360">
        <v>55</v>
      </c>
      <c r="E55" s="360"/>
      <c r="F55" s="360"/>
      <c r="G55" s="360">
        <f t="shared" si="1"/>
        <v>108</v>
      </c>
      <c r="H55" s="360">
        <f t="shared" si="2"/>
        <v>55</v>
      </c>
    </row>
    <row r="56" spans="1:8" s="44" customFormat="1" ht="30" customHeight="1">
      <c r="A56" s="361" t="s">
        <v>1951</v>
      </c>
      <c r="B56" s="363" t="s">
        <v>1952</v>
      </c>
      <c r="C56" s="360"/>
      <c r="D56" s="360"/>
      <c r="E56" s="360">
        <v>856</v>
      </c>
      <c r="F56" s="360">
        <v>1500</v>
      </c>
      <c r="G56" s="360">
        <f t="shared" si="1"/>
        <v>856</v>
      </c>
      <c r="H56" s="360">
        <f t="shared" si="2"/>
        <v>1500</v>
      </c>
    </row>
    <row r="57" spans="1:8" s="44" customFormat="1" ht="30" customHeight="1">
      <c r="A57" s="361" t="s">
        <v>2195</v>
      </c>
      <c r="B57" s="363" t="s">
        <v>1952</v>
      </c>
      <c r="C57" s="360">
        <v>290</v>
      </c>
      <c r="D57" s="360">
        <v>250</v>
      </c>
      <c r="E57" s="360"/>
      <c r="F57" s="360"/>
      <c r="G57" s="360">
        <f t="shared" si="1"/>
        <v>290</v>
      </c>
      <c r="H57" s="360">
        <f t="shared" si="2"/>
        <v>250</v>
      </c>
    </row>
    <row r="58" spans="1:8" s="44" customFormat="1" ht="30" customHeight="1">
      <c r="A58" s="361">
        <v>58500001</v>
      </c>
      <c r="B58" s="363" t="s">
        <v>2208</v>
      </c>
      <c r="C58" s="360">
        <v>290</v>
      </c>
      <c r="D58" s="360">
        <v>250</v>
      </c>
      <c r="E58" s="360"/>
      <c r="F58" s="360"/>
      <c r="G58" s="360">
        <f t="shared" si="1"/>
        <v>290</v>
      </c>
      <c r="H58" s="360">
        <f t="shared" si="2"/>
        <v>250</v>
      </c>
    </row>
    <row r="59" spans="1:8" s="44" customFormat="1" ht="30" customHeight="1">
      <c r="A59" s="361" t="s">
        <v>1954</v>
      </c>
      <c r="B59" s="363" t="s">
        <v>1955</v>
      </c>
      <c r="C59" s="360"/>
      <c r="D59" s="360"/>
      <c r="E59" s="360"/>
      <c r="F59" s="360">
        <v>10</v>
      </c>
      <c r="G59" s="360">
        <f t="shared" si="1"/>
        <v>0</v>
      </c>
      <c r="H59" s="360">
        <f t="shared" si="2"/>
        <v>10</v>
      </c>
    </row>
    <row r="60" spans="1:8" s="44" customFormat="1" ht="30" customHeight="1">
      <c r="A60" s="361" t="s">
        <v>2196</v>
      </c>
      <c r="B60" s="363" t="s">
        <v>1955</v>
      </c>
      <c r="C60" s="360">
        <v>9</v>
      </c>
      <c r="D60" s="360">
        <v>9</v>
      </c>
      <c r="E60" s="360"/>
      <c r="F60" s="360"/>
      <c r="G60" s="360">
        <f t="shared" si="1"/>
        <v>9</v>
      </c>
      <c r="H60" s="360">
        <f t="shared" si="2"/>
        <v>9</v>
      </c>
    </row>
    <row r="61" spans="1:8" s="44" customFormat="1" ht="30" customHeight="1">
      <c r="A61" s="361">
        <v>58700001</v>
      </c>
      <c r="B61" s="363" t="s">
        <v>2209</v>
      </c>
      <c r="C61" s="360">
        <v>9</v>
      </c>
      <c r="D61" s="360">
        <v>9</v>
      </c>
      <c r="E61" s="360"/>
      <c r="F61" s="360"/>
      <c r="G61" s="360">
        <f t="shared" si="1"/>
        <v>9</v>
      </c>
      <c r="H61" s="360">
        <f t="shared" si="2"/>
        <v>9</v>
      </c>
    </row>
    <row r="62" spans="1:8" s="44" customFormat="1" ht="30" customHeight="1">
      <c r="A62" s="361" t="s">
        <v>1957</v>
      </c>
      <c r="B62" s="363" t="s">
        <v>1958</v>
      </c>
      <c r="C62" s="360"/>
      <c r="D62" s="360"/>
      <c r="E62" s="360">
        <v>1</v>
      </c>
      <c r="F62" s="360">
        <v>20</v>
      </c>
      <c r="G62" s="360">
        <f t="shared" si="1"/>
        <v>1</v>
      </c>
      <c r="H62" s="360">
        <f t="shared" si="2"/>
        <v>20</v>
      </c>
    </row>
    <row r="63" spans="1:8" s="44" customFormat="1" ht="30" customHeight="1">
      <c r="A63" s="361" t="s">
        <v>2197</v>
      </c>
      <c r="B63" s="363" t="s">
        <v>1958</v>
      </c>
      <c r="C63" s="360">
        <v>1</v>
      </c>
      <c r="D63" s="360">
        <v>5</v>
      </c>
      <c r="E63" s="360"/>
      <c r="F63" s="360"/>
      <c r="G63" s="360">
        <f t="shared" si="1"/>
        <v>1</v>
      </c>
      <c r="H63" s="360">
        <f t="shared" si="2"/>
        <v>5</v>
      </c>
    </row>
    <row r="64" spans="1:8" s="44" customFormat="1" ht="30" customHeight="1">
      <c r="A64" s="364">
        <v>58900001</v>
      </c>
      <c r="B64" s="359" t="s">
        <v>2210</v>
      </c>
      <c r="C64" s="360">
        <v>1</v>
      </c>
      <c r="D64" s="360">
        <v>5</v>
      </c>
      <c r="E64" s="360"/>
      <c r="F64" s="360"/>
      <c r="G64" s="360">
        <f t="shared" si="1"/>
        <v>1</v>
      </c>
      <c r="H64" s="360">
        <f t="shared" si="2"/>
        <v>5</v>
      </c>
    </row>
    <row r="65" spans="1:8" s="44" customFormat="1" ht="30" customHeight="1">
      <c r="A65" s="104"/>
      <c r="B65" s="104"/>
      <c r="C65" s="103"/>
      <c r="D65" s="103"/>
      <c r="E65" s="103"/>
      <c r="F65" s="103"/>
      <c r="G65" s="103"/>
      <c r="H65" s="103"/>
    </row>
    <row r="66" spans="1:8" s="44" customFormat="1" ht="30" customHeight="1">
      <c r="A66" s="184" t="s">
        <v>2217</v>
      </c>
      <c r="B66" s="365"/>
      <c r="C66" s="109"/>
      <c r="D66" s="109"/>
      <c r="E66" s="109"/>
      <c r="F66" s="109"/>
      <c r="G66" s="109"/>
      <c r="H66" s="109"/>
    </row>
    <row r="67" spans="1:8" ht="30" customHeight="1">
      <c r="A67" s="184" t="s">
        <v>163</v>
      </c>
      <c r="B67" s="108"/>
      <c r="C67" s="360">
        <v>1016</v>
      </c>
      <c r="D67" s="360">
        <v>1280</v>
      </c>
      <c r="E67" s="360">
        <v>370</v>
      </c>
      <c r="F67" s="360">
        <v>1130</v>
      </c>
      <c r="G67" s="360">
        <f>SUM(C67,E67)</f>
        <v>1386</v>
      </c>
      <c r="H67" s="360">
        <f>SUM(D67,F67)</f>
        <v>2410</v>
      </c>
    </row>
    <row r="68" spans="1:8" s="44" customFormat="1" ht="30" customHeight="1">
      <c r="A68" s="185" t="s">
        <v>164</v>
      </c>
      <c r="B68" s="111"/>
      <c r="C68" s="360">
        <f>SUM(C69:C83)</f>
        <v>932</v>
      </c>
      <c r="D68" s="360">
        <f t="shared" ref="D68:H68" si="3">SUM(D69:D83)</f>
        <v>1260</v>
      </c>
      <c r="E68" s="360">
        <f t="shared" si="3"/>
        <v>826</v>
      </c>
      <c r="F68" s="360">
        <f t="shared" si="3"/>
        <v>1182</v>
      </c>
      <c r="G68" s="360">
        <f t="shared" si="3"/>
        <v>1758</v>
      </c>
      <c r="H68" s="360">
        <f t="shared" si="3"/>
        <v>2442</v>
      </c>
    </row>
    <row r="69" spans="1:8" s="44" customFormat="1" ht="30" customHeight="1">
      <c r="A69" s="361" t="s">
        <v>1877</v>
      </c>
      <c r="B69" s="366" t="s">
        <v>1878</v>
      </c>
      <c r="C69" s="360">
        <v>23</v>
      </c>
      <c r="D69" s="360">
        <v>85</v>
      </c>
      <c r="E69" s="360">
        <v>6</v>
      </c>
      <c r="F69" s="360">
        <v>50</v>
      </c>
      <c r="G69" s="360">
        <f>SUM(C69,E69)</f>
        <v>29</v>
      </c>
      <c r="H69" s="360">
        <f>SUM(D69,F69)</f>
        <v>135</v>
      </c>
    </row>
    <row r="70" spans="1:8" s="44" customFormat="1" ht="30" customHeight="1">
      <c r="A70" s="361">
        <v>55032001</v>
      </c>
      <c r="B70" s="366" t="s">
        <v>1879</v>
      </c>
      <c r="C70" s="360">
        <v>38</v>
      </c>
      <c r="D70" s="360">
        <v>30</v>
      </c>
      <c r="E70" s="360">
        <v>13</v>
      </c>
      <c r="F70" s="360">
        <v>5</v>
      </c>
      <c r="G70" s="360">
        <f t="shared" ref="G70:G83" si="4">SUM(C70,E70)</f>
        <v>51</v>
      </c>
      <c r="H70" s="360">
        <f t="shared" ref="H70:H83" si="5">SUM(D70,F70)</f>
        <v>35</v>
      </c>
    </row>
    <row r="71" spans="1:8" s="44" customFormat="1" ht="30" customHeight="1">
      <c r="A71" s="361" t="s">
        <v>1880</v>
      </c>
      <c r="B71" s="362" t="s">
        <v>1881</v>
      </c>
      <c r="C71" s="360">
        <v>278</v>
      </c>
      <c r="D71" s="360">
        <v>370</v>
      </c>
      <c r="E71" s="360">
        <v>243</v>
      </c>
      <c r="F71" s="360">
        <v>360</v>
      </c>
      <c r="G71" s="360">
        <f t="shared" si="4"/>
        <v>521</v>
      </c>
      <c r="H71" s="360">
        <f t="shared" si="5"/>
        <v>730</v>
      </c>
    </row>
    <row r="72" spans="1:8" s="44" customFormat="1" ht="30" customHeight="1">
      <c r="A72" s="361" t="s">
        <v>2175</v>
      </c>
      <c r="B72" s="362" t="s">
        <v>1882</v>
      </c>
      <c r="C72" s="360">
        <v>138</v>
      </c>
      <c r="D72" s="360">
        <v>60</v>
      </c>
      <c r="E72" s="360">
        <v>25</v>
      </c>
      <c r="F72" s="360">
        <v>20</v>
      </c>
      <c r="G72" s="360">
        <f t="shared" si="4"/>
        <v>163</v>
      </c>
      <c r="H72" s="360">
        <f t="shared" si="5"/>
        <v>80</v>
      </c>
    </row>
    <row r="73" spans="1:8" s="44" customFormat="1" ht="30" customHeight="1">
      <c r="A73" s="361" t="s">
        <v>1883</v>
      </c>
      <c r="B73" s="362" t="s">
        <v>1884</v>
      </c>
      <c r="C73" s="360">
        <v>6</v>
      </c>
      <c r="D73" s="360">
        <v>10</v>
      </c>
      <c r="E73" s="360">
        <v>2</v>
      </c>
      <c r="F73" s="360">
        <v>8</v>
      </c>
      <c r="G73" s="360">
        <f t="shared" si="4"/>
        <v>8</v>
      </c>
      <c r="H73" s="360">
        <f t="shared" si="5"/>
        <v>18</v>
      </c>
    </row>
    <row r="74" spans="1:8" s="44" customFormat="1" ht="30" customHeight="1">
      <c r="A74" s="367" t="s">
        <v>1885</v>
      </c>
      <c r="B74" s="368" t="s">
        <v>1886</v>
      </c>
      <c r="C74" s="360">
        <v>7</v>
      </c>
      <c r="D74" s="360">
        <v>5</v>
      </c>
      <c r="E74" s="360">
        <v>1</v>
      </c>
      <c r="F74" s="360">
        <v>1</v>
      </c>
      <c r="G74" s="360">
        <f t="shared" si="4"/>
        <v>8</v>
      </c>
      <c r="H74" s="360">
        <f t="shared" si="5"/>
        <v>6</v>
      </c>
    </row>
    <row r="75" spans="1:8" s="44" customFormat="1" ht="30" customHeight="1">
      <c r="A75" s="367" t="s">
        <v>118</v>
      </c>
      <c r="B75" s="368" t="s">
        <v>1887</v>
      </c>
      <c r="C75" s="360">
        <v>27</v>
      </c>
      <c r="D75" s="360">
        <v>85</v>
      </c>
      <c r="E75" s="360">
        <v>2</v>
      </c>
      <c r="F75" s="360">
        <v>10</v>
      </c>
      <c r="G75" s="360">
        <f t="shared" si="4"/>
        <v>29</v>
      </c>
      <c r="H75" s="360">
        <f t="shared" si="5"/>
        <v>95</v>
      </c>
    </row>
    <row r="76" spans="1:8" s="44" customFormat="1" ht="30" customHeight="1">
      <c r="A76" s="367" t="s">
        <v>1888</v>
      </c>
      <c r="B76" s="368" t="s">
        <v>1889</v>
      </c>
      <c r="C76" s="360">
        <v>9</v>
      </c>
      <c r="D76" s="360">
        <v>30</v>
      </c>
      <c r="E76" s="360"/>
      <c r="F76" s="360">
        <v>8</v>
      </c>
      <c r="G76" s="360">
        <f t="shared" si="4"/>
        <v>9</v>
      </c>
      <c r="H76" s="360">
        <f t="shared" si="5"/>
        <v>38</v>
      </c>
    </row>
    <row r="77" spans="1:8" s="44" customFormat="1" ht="30" customHeight="1">
      <c r="A77" s="367" t="s">
        <v>1890</v>
      </c>
      <c r="B77" s="369" t="s">
        <v>1891</v>
      </c>
      <c r="C77" s="360">
        <v>362</v>
      </c>
      <c r="D77" s="360">
        <v>500</v>
      </c>
      <c r="E77" s="360">
        <v>388</v>
      </c>
      <c r="F77" s="360">
        <v>500</v>
      </c>
      <c r="G77" s="360">
        <f t="shared" si="4"/>
        <v>750</v>
      </c>
      <c r="H77" s="360">
        <f t="shared" si="5"/>
        <v>1000</v>
      </c>
    </row>
    <row r="78" spans="1:8" s="44" customFormat="1" ht="30" customHeight="1">
      <c r="A78" s="367" t="s">
        <v>1894</v>
      </c>
      <c r="B78" s="370" t="s">
        <v>1895</v>
      </c>
      <c r="C78" s="360">
        <v>2</v>
      </c>
      <c r="D78" s="360">
        <v>10</v>
      </c>
      <c r="E78" s="360">
        <v>6</v>
      </c>
      <c r="F78" s="360">
        <v>10</v>
      </c>
      <c r="G78" s="360">
        <f t="shared" si="4"/>
        <v>8</v>
      </c>
      <c r="H78" s="360">
        <f t="shared" si="5"/>
        <v>20</v>
      </c>
    </row>
    <row r="79" spans="1:8" s="44" customFormat="1" ht="30" customHeight="1">
      <c r="A79" s="367" t="s">
        <v>1896</v>
      </c>
      <c r="B79" s="368" t="s">
        <v>1897</v>
      </c>
      <c r="C79" s="360">
        <v>14</v>
      </c>
      <c r="D79" s="360">
        <v>15</v>
      </c>
      <c r="E79" s="360">
        <v>1</v>
      </c>
      <c r="F79" s="360">
        <v>15</v>
      </c>
      <c r="G79" s="360">
        <f t="shared" si="4"/>
        <v>15</v>
      </c>
      <c r="H79" s="360">
        <f t="shared" si="5"/>
        <v>30</v>
      </c>
    </row>
    <row r="80" spans="1:8" s="44" customFormat="1" ht="30" customHeight="1">
      <c r="A80" s="367" t="s">
        <v>1898</v>
      </c>
      <c r="B80" s="370" t="s">
        <v>2213</v>
      </c>
      <c r="C80" s="360">
        <v>8</v>
      </c>
      <c r="D80" s="360">
        <v>30</v>
      </c>
      <c r="E80" s="360">
        <v>134</v>
      </c>
      <c r="F80" s="360">
        <v>180</v>
      </c>
      <c r="G80" s="360">
        <f t="shared" si="4"/>
        <v>142</v>
      </c>
      <c r="H80" s="360">
        <f t="shared" si="5"/>
        <v>210</v>
      </c>
    </row>
    <row r="81" spans="1:16384" s="44" customFormat="1" ht="30" customHeight="1">
      <c r="A81" s="367" t="s">
        <v>1900</v>
      </c>
      <c r="B81" s="368" t="s">
        <v>1901</v>
      </c>
      <c r="C81" s="360">
        <v>1</v>
      </c>
      <c r="D81" s="360">
        <v>10</v>
      </c>
      <c r="E81" s="360"/>
      <c r="F81" s="360">
        <v>1</v>
      </c>
      <c r="G81" s="360">
        <f t="shared" si="4"/>
        <v>1</v>
      </c>
      <c r="H81" s="360">
        <f t="shared" si="5"/>
        <v>11</v>
      </c>
    </row>
    <row r="82" spans="1:16384" s="44" customFormat="1" ht="30" customHeight="1">
      <c r="A82" s="367" t="s">
        <v>1902</v>
      </c>
      <c r="B82" s="368" t="s">
        <v>1903</v>
      </c>
      <c r="C82" s="360">
        <v>2</v>
      </c>
      <c r="D82" s="360">
        <v>10</v>
      </c>
      <c r="E82" s="360">
        <v>1</v>
      </c>
      <c r="F82" s="360">
        <v>10</v>
      </c>
      <c r="G82" s="360">
        <f t="shared" si="4"/>
        <v>3</v>
      </c>
      <c r="H82" s="360">
        <f t="shared" si="5"/>
        <v>20</v>
      </c>
    </row>
    <row r="83" spans="1:16384" s="44" customFormat="1" ht="30" customHeight="1">
      <c r="A83" s="367" t="s">
        <v>1904</v>
      </c>
      <c r="B83" s="370" t="s">
        <v>1905</v>
      </c>
      <c r="C83" s="360">
        <v>17</v>
      </c>
      <c r="D83" s="360">
        <v>10</v>
      </c>
      <c r="E83" s="360">
        <v>4</v>
      </c>
      <c r="F83" s="360">
        <v>4</v>
      </c>
      <c r="G83" s="360">
        <f t="shared" si="4"/>
        <v>21</v>
      </c>
      <c r="H83" s="360">
        <f t="shared" si="5"/>
        <v>14</v>
      </c>
    </row>
    <row r="84" spans="1:16384" s="44" customFormat="1" ht="30" customHeight="1">
      <c r="A84" s="371"/>
      <c r="B84" s="372"/>
      <c r="C84" s="103"/>
      <c r="D84" s="103"/>
      <c r="E84" s="103"/>
      <c r="F84" s="103"/>
      <c r="G84" s="103"/>
      <c r="H84" s="103"/>
    </row>
    <row r="85" spans="1:16384" s="44" customFormat="1" ht="30" customHeight="1">
      <c r="A85" s="546" t="s">
        <v>2218</v>
      </c>
      <c r="B85" s="547"/>
      <c r="C85" s="547"/>
      <c r="D85" s="547"/>
      <c r="E85" s="547"/>
      <c r="F85" s="547"/>
      <c r="G85" s="547"/>
      <c r="H85" s="547"/>
    </row>
    <row r="86" spans="1:16384" ht="30" customHeight="1">
      <c r="A86" s="184" t="s">
        <v>163</v>
      </c>
      <c r="B86" s="108"/>
      <c r="C86" s="360">
        <v>77</v>
      </c>
      <c r="D86" s="360">
        <v>75</v>
      </c>
      <c r="E86" s="360">
        <v>13</v>
      </c>
      <c r="F86" s="360">
        <v>35</v>
      </c>
      <c r="G86" s="360">
        <f>SUM(C86,E86)</f>
        <v>90</v>
      </c>
      <c r="H86" s="360">
        <f>SUM(D86,F86)</f>
        <v>110</v>
      </c>
    </row>
    <row r="87" spans="1:16384" s="44" customFormat="1" ht="30" customHeight="1">
      <c r="A87" s="185" t="s">
        <v>164</v>
      </c>
      <c r="B87" s="111"/>
      <c r="C87" s="360">
        <f>SUM(C88:C89)</f>
        <v>77</v>
      </c>
      <c r="D87" s="360">
        <f t="shared" ref="D87:H87" si="6">SUM(D88:D89)</f>
        <v>75</v>
      </c>
      <c r="E87" s="360">
        <f t="shared" si="6"/>
        <v>14</v>
      </c>
      <c r="F87" s="360">
        <f t="shared" si="6"/>
        <v>35</v>
      </c>
      <c r="G87" s="360">
        <f t="shared" si="6"/>
        <v>91</v>
      </c>
      <c r="H87" s="360">
        <f t="shared" si="6"/>
        <v>110</v>
      </c>
    </row>
    <row r="88" spans="1:16384" s="44" customFormat="1" ht="50.25" customHeight="1">
      <c r="A88" s="374" t="s">
        <v>1861</v>
      </c>
      <c r="B88" s="375" t="s">
        <v>1862</v>
      </c>
      <c r="C88" s="360">
        <v>1</v>
      </c>
      <c r="D88" s="360">
        <v>25</v>
      </c>
      <c r="E88" s="360">
        <v>1</v>
      </c>
      <c r="F88" s="360">
        <v>5</v>
      </c>
      <c r="G88" s="360">
        <f>SUM(C88,E88)</f>
        <v>2</v>
      </c>
      <c r="H88" s="360">
        <f>SUM(D88,F88)</f>
        <v>30</v>
      </c>
    </row>
    <row r="89" spans="1:16384" s="44" customFormat="1" ht="42" customHeight="1">
      <c r="A89" s="374" t="s">
        <v>1892</v>
      </c>
      <c r="B89" s="370" t="s">
        <v>1893</v>
      </c>
      <c r="C89" s="360">
        <v>76</v>
      </c>
      <c r="D89" s="360">
        <v>50</v>
      </c>
      <c r="E89" s="360">
        <v>13</v>
      </c>
      <c r="F89" s="360">
        <v>30</v>
      </c>
      <c r="G89" s="360">
        <f>SUM(C89,E89)</f>
        <v>89</v>
      </c>
      <c r="H89" s="360">
        <f>SUM(D89,F89)</f>
        <v>80</v>
      </c>
    </row>
    <row r="90" spans="1:16384" s="44" customFormat="1" ht="30" customHeight="1">
      <c r="A90" s="184"/>
      <c r="B90" s="108"/>
      <c r="C90" s="103"/>
      <c r="D90" s="103"/>
      <c r="E90" s="103"/>
      <c r="F90" s="103"/>
      <c r="G90" s="103"/>
      <c r="H90" s="103"/>
    </row>
    <row r="91" spans="1:16384" s="44" customFormat="1" ht="30" customHeight="1" thickBot="1">
      <c r="A91" s="184"/>
      <c r="B91" s="108"/>
      <c r="C91" s="103"/>
      <c r="D91" s="103"/>
      <c r="E91" s="103"/>
      <c r="F91" s="103"/>
      <c r="G91" s="103"/>
      <c r="H91" s="459"/>
      <c r="I91" s="462"/>
      <c r="J91" s="462"/>
      <c r="K91" s="463"/>
      <c r="L91" s="463"/>
      <c r="M91" s="463"/>
      <c r="N91" s="463"/>
      <c r="O91" s="463"/>
      <c r="P91" s="463"/>
      <c r="Q91" s="462"/>
      <c r="R91" s="108"/>
      <c r="S91" s="103"/>
      <c r="T91" s="103"/>
      <c r="U91" s="103"/>
      <c r="V91" s="103"/>
      <c r="W91" s="103"/>
      <c r="X91" s="103"/>
      <c r="Y91" s="184"/>
      <c r="Z91" s="108"/>
      <c r="AA91" s="103"/>
      <c r="AB91" s="103"/>
      <c r="AC91" s="103"/>
      <c r="AD91" s="103"/>
      <c r="AE91" s="103"/>
      <c r="AF91" s="103"/>
      <c r="AG91" s="184"/>
      <c r="AH91" s="108"/>
      <c r="AI91" s="103"/>
      <c r="AJ91" s="103"/>
      <c r="AK91" s="103"/>
      <c r="AL91" s="103"/>
      <c r="AM91" s="103"/>
      <c r="AN91" s="103"/>
      <c r="AO91" s="184"/>
      <c r="AP91" s="108"/>
      <c r="AQ91" s="103"/>
      <c r="AR91" s="103"/>
      <c r="AS91" s="103"/>
      <c r="AT91" s="103"/>
      <c r="AU91" s="103"/>
      <c r="AV91" s="103"/>
      <c r="AW91" s="184"/>
      <c r="AX91" s="108"/>
      <c r="AY91" s="103"/>
      <c r="AZ91" s="103"/>
      <c r="BA91" s="103"/>
      <c r="BB91" s="103"/>
      <c r="BC91" s="103"/>
      <c r="BD91" s="103"/>
      <c r="BE91" s="184"/>
      <c r="BF91" s="108"/>
      <c r="BG91" s="103"/>
      <c r="BH91" s="103"/>
      <c r="BI91" s="103"/>
      <c r="BJ91" s="103"/>
      <c r="BK91" s="103"/>
      <c r="BL91" s="103"/>
      <c r="BM91" s="184"/>
      <c r="BN91" s="108"/>
      <c r="BO91" s="103"/>
      <c r="BP91" s="103"/>
      <c r="BQ91" s="103"/>
      <c r="BR91" s="103"/>
      <c r="BS91" s="103"/>
      <c r="BT91" s="103"/>
      <c r="BU91" s="184"/>
      <c r="BV91" s="108"/>
      <c r="BW91" s="103"/>
      <c r="BX91" s="103"/>
      <c r="BY91" s="103"/>
      <c r="BZ91" s="103"/>
      <c r="CA91" s="103"/>
      <c r="CB91" s="103"/>
      <c r="CC91" s="184"/>
      <c r="CD91" s="108"/>
      <c r="CE91" s="103"/>
      <c r="CF91" s="103"/>
      <c r="CG91" s="103"/>
      <c r="CH91" s="103"/>
      <c r="CI91" s="103"/>
      <c r="CJ91" s="103"/>
      <c r="CK91" s="184"/>
      <c r="CL91" s="108"/>
      <c r="CM91" s="103"/>
      <c r="CN91" s="103"/>
      <c r="CO91" s="103"/>
      <c r="CP91" s="103"/>
      <c r="CQ91" s="103"/>
      <c r="CR91" s="103"/>
      <c r="CS91" s="184"/>
      <c r="CT91" s="108"/>
      <c r="CU91" s="103"/>
      <c r="CV91" s="103"/>
      <c r="CW91" s="103"/>
      <c r="CX91" s="103"/>
      <c r="CY91" s="103"/>
      <c r="CZ91" s="103"/>
      <c r="DA91" s="184"/>
      <c r="DB91" s="108"/>
      <c r="DC91" s="103"/>
      <c r="DD91" s="103"/>
      <c r="DE91" s="103"/>
      <c r="DF91" s="103"/>
      <c r="DG91" s="103"/>
      <c r="DH91" s="103"/>
      <c r="DI91" s="184"/>
      <c r="DJ91" s="108"/>
      <c r="DK91" s="103"/>
      <c r="DL91" s="103"/>
      <c r="DM91" s="103"/>
      <c r="DN91" s="103"/>
      <c r="DO91" s="103"/>
      <c r="DP91" s="103"/>
      <c r="DQ91" s="184"/>
      <c r="DR91" s="108"/>
      <c r="DS91" s="103"/>
      <c r="DT91" s="103"/>
      <c r="DU91" s="103"/>
      <c r="DV91" s="103"/>
      <c r="DW91" s="103"/>
      <c r="DX91" s="103"/>
      <c r="DY91" s="184"/>
      <c r="DZ91" s="108"/>
      <c r="EA91" s="103"/>
      <c r="EB91" s="103"/>
      <c r="EC91" s="103"/>
      <c r="ED91" s="103"/>
      <c r="EE91" s="103"/>
      <c r="EF91" s="103"/>
      <c r="EG91" s="184"/>
      <c r="EH91" s="108"/>
      <c r="EI91" s="103"/>
      <c r="EJ91" s="103"/>
      <c r="EK91" s="103"/>
      <c r="EL91" s="103"/>
      <c r="EM91" s="103"/>
      <c r="EN91" s="103"/>
      <c r="EO91" s="184"/>
      <c r="EP91" s="108"/>
      <c r="EQ91" s="103"/>
      <c r="ER91" s="103"/>
      <c r="ES91" s="103"/>
      <c r="ET91" s="103"/>
      <c r="EU91" s="103"/>
      <c r="EV91" s="103"/>
      <c r="EW91" s="184"/>
      <c r="EX91" s="108"/>
      <c r="EY91" s="103"/>
      <c r="EZ91" s="103"/>
      <c r="FA91" s="103"/>
      <c r="FB91" s="103"/>
      <c r="FC91" s="103"/>
      <c r="FD91" s="103"/>
      <c r="FE91" s="184"/>
      <c r="FF91" s="108"/>
      <c r="FG91" s="103"/>
      <c r="FH91" s="103"/>
      <c r="FI91" s="103"/>
      <c r="FJ91" s="103"/>
      <c r="FK91" s="103"/>
      <c r="FL91" s="103"/>
      <c r="FM91" s="184"/>
      <c r="FN91" s="108"/>
      <c r="FO91" s="103"/>
      <c r="FP91" s="103"/>
      <c r="FQ91" s="103"/>
      <c r="FR91" s="103"/>
      <c r="FS91" s="103"/>
      <c r="FT91" s="103"/>
      <c r="FU91" s="184"/>
      <c r="FV91" s="108"/>
      <c r="FW91" s="103"/>
      <c r="FX91" s="103"/>
      <c r="FY91" s="103"/>
      <c r="FZ91" s="103"/>
      <c r="GA91" s="103"/>
      <c r="GB91" s="103"/>
      <c r="GC91" s="184"/>
      <c r="GD91" s="108"/>
      <c r="GE91" s="103"/>
      <c r="GF91" s="103"/>
      <c r="GG91" s="103"/>
      <c r="GH91" s="103"/>
      <c r="GI91" s="103"/>
      <c r="GJ91" s="103"/>
      <c r="GK91" s="184"/>
      <c r="GL91" s="108"/>
      <c r="GM91" s="103"/>
      <c r="GN91" s="103"/>
      <c r="GO91" s="103"/>
      <c r="GP91" s="103"/>
      <c r="GQ91" s="103"/>
      <c r="GR91" s="103"/>
      <c r="GS91" s="184"/>
      <c r="GT91" s="108"/>
      <c r="GU91" s="103"/>
      <c r="GV91" s="103"/>
      <c r="GW91" s="103"/>
      <c r="GX91" s="103"/>
      <c r="GY91" s="103"/>
      <c r="GZ91" s="103"/>
      <c r="HA91" s="184"/>
      <c r="HB91" s="108"/>
      <c r="HC91" s="103"/>
      <c r="HD91" s="103"/>
      <c r="HE91" s="103"/>
      <c r="HF91" s="103"/>
      <c r="HG91" s="103"/>
      <c r="HH91" s="103"/>
      <c r="HI91" s="184"/>
      <c r="HJ91" s="108"/>
      <c r="HK91" s="103"/>
      <c r="HL91" s="103"/>
      <c r="HM91" s="103"/>
      <c r="HN91" s="103"/>
      <c r="HO91" s="103"/>
      <c r="HP91" s="103"/>
      <c r="HQ91" s="184"/>
      <c r="HR91" s="108"/>
      <c r="HS91" s="103"/>
      <c r="HT91" s="103"/>
      <c r="HU91" s="103"/>
      <c r="HV91" s="103"/>
      <c r="HW91" s="103"/>
      <c r="HX91" s="103"/>
      <c r="HY91" s="184"/>
      <c r="HZ91" s="108"/>
      <c r="IA91" s="103"/>
      <c r="IB91" s="103"/>
      <c r="IC91" s="103"/>
      <c r="ID91" s="103"/>
      <c r="IE91" s="103"/>
      <c r="IF91" s="103"/>
      <c r="IG91" s="184"/>
      <c r="IH91" s="108"/>
      <c r="II91" s="103"/>
      <c r="IJ91" s="103"/>
      <c r="IK91" s="103"/>
      <c r="IL91" s="103"/>
      <c r="IM91" s="103"/>
      <c r="IN91" s="103"/>
      <c r="IO91" s="184"/>
      <c r="IP91" s="108"/>
      <c r="IQ91" s="103"/>
      <c r="IR91" s="103"/>
      <c r="IS91" s="103"/>
      <c r="IT91" s="103"/>
      <c r="IU91" s="103"/>
      <c r="IV91" s="103"/>
      <c r="IW91" s="184"/>
      <c r="IX91" s="108"/>
      <c r="IY91" s="103"/>
      <c r="IZ91" s="103"/>
      <c r="JA91" s="103"/>
      <c r="JB91" s="103"/>
      <c r="JC91" s="103"/>
      <c r="JD91" s="103"/>
      <c r="JE91" s="184"/>
      <c r="JF91" s="108"/>
      <c r="JG91" s="103"/>
      <c r="JH91" s="103"/>
      <c r="JI91" s="103"/>
      <c r="JJ91" s="103"/>
      <c r="JK91" s="103"/>
      <c r="JL91" s="103"/>
      <c r="JM91" s="184"/>
      <c r="JN91" s="108"/>
      <c r="JO91" s="103"/>
      <c r="JP91" s="103"/>
      <c r="JQ91" s="103"/>
      <c r="JR91" s="103"/>
      <c r="JS91" s="103"/>
      <c r="JT91" s="103"/>
      <c r="JU91" s="184"/>
      <c r="JV91" s="108"/>
      <c r="JW91" s="103"/>
      <c r="JX91" s="103"/>
      <c r="JY91" s="103"/>
      <c r="JZ91" s="103"/>
      <c r="KA91" s="103"/>
      <c r="KB91" s="103"/>
      <c r="KC91" s="184"/>
      <c r="KD91" s="108"/>
      <c r="KE91" s="103"/>
      <c r="KF91" s="103"/>
      <c r="KG91" s="103"/>
      <c r="KH91" s="103"/>
      <c r="KI91" s="103"/>
      <c r="KJ91" s="103"/>
      <c r="KK91" s="184"/>
      <c r="KL91" s="108"/>
      <c r="KM91" s="103"/>
      <c r="KN91" s="103"/>
      <c r="KO91" s="103"/>
      <c r="KP91" s="103"/>
      <c r="KQ91" s="103"/>
      <c r="KR91" s="103"/>
      <c r="KS91" s="184"/>
      <c r="KT91" s="108"/>
      <c r="KU91" s="103"/>
      <c r="KV91" s="103"/>
      <c r="KW91" s="103"/>
      <c r="KX91" s="103"/>
      <c r="KY91" s="103"/>
      <c r="KZ91" s="103"/>
      <c r="LA91" s="184"/>
      <c r="LB91" s="108"/>
      <c r="LC91" s="103"/>
      <c r="LD91" s="103"/>
      <c r="LE91" s="103"/>
      <c r="LF91" s="103"/>
      <c r="LG91" s="103"/>
      <c r="LH91" s="103"/>
      <c r="LI91" s="184"/>
      <c r="LJ91" s="108"/>
      <c r="LK91" s="103"/>
      <c r="LL91" s="103"/>
      <c r="LM91" s="103"/>
      <c r="LN91" s="103"/>
      <c r="LO91" s="103"/>
      <c r="LP91" s="103"/>
      <c r="LQ91" s="184"/>
      <c r="LR91" s="108"/>
      <c r="LS91" s="103"/>
      <c r="LT91" s="103"/>
      <c r="LU91" s="103"/>
      <c r="LV91" s="103"/>
      <c r="LW91" s="103"/>
      <c r="LX91" s="103"/>
      <c r="LY91" s="184"/>
      <c r="LZ91" s="108"/>
      <c r="MA91" s="103"/>
      <c r="MB91" s="103"/>
      <c r="MC91" s="103"/>
      <c r="MD91" s="103"/>
      <c r="ME91" s="103"/>
      <c r="MF91" s="103"/>
      <c r="MG91" s="184"/>
      <c r="MH91" s="108"/>
      <c r="MI91" s="103"/>
      <c r="MJ91" s="103"/>
      <c r="MK91" s="103"/>
      <c r="ML91" s="103"/>
      <c r="MM91" s="103"/>
      <c r="MN91" s="103"/>
      <c r="MO91" s="184"/>
      <c r="MP91" s="108"/>
      <c r="MQ91" s="103"/>
      <c r="MR91" s="103"/>
      <c r="MS91" s="103"/>
      <c r="MT91" s="103"/>
      <c r="MU91" s="103"/>
      <c r="MV91" s="103"/>
      <c r="MW91" s="184"/>
      <c r="MX91" s="108"/>
      <c r="MY91" s="103"/>
      <c r="MZ91" s="103"/>
      <c r="NA91" s="103"/>
      <c r="NB91" s="103"/>
      <c r="NC91" s="103"/>
      <c r="ND91" s="103"/>
      <c r="NE91" s="184"/>
      <c r="NF91" s="108"/>
      <c r="NG91" s="103"/>
      <c r="NH91" s="103"/>
      <c r="NI91" s="103"/>
      <c r="NJ91" s="103"/>
      <c r="NK91" s="103"/>
      <c r="NL91" s="103"/>
      <c r="NM91" s="184"/>
      <c r="NN91" s="108"/>
      <c r="NO91" s="103"/>
      <c r="NP91" s="103"/>
      <c r="NQ91" s="103"/>
      <c r="NR91" s="103"/>
      <c r="NS91" s="103"/>
      <c r="NT91" s="103"/>
      <c r="NU91" s="184"/>
      <c r="NV91" s="108"/>
      <c r="NW91" s="103"/>
      <c r="NX91" s="103"/>
      <c r="NY91" s="103"/>
      <c r="NZ91" s="103"/>
      <c r="OA91" s="103"/>
      <c r="OB91" s="103"/>
      <c r="OC91" s="184"/>
      <c r="OD91" s="108"/>
      <c r="OE91" s="103"/>
      <c r="OF91" s="103"/>
      <c r="OG91" s="103"/>
      <c r="OH91" s="103"/>
      <c r="OI91" s="103"/>
      <c r="OJ91" s="103"/>
      <c r="OK91" s="184"/>
      <c r="OL91" s="108"/>
      <c r="OM91" s="103"/>
      <c r="ON91" s="103"/>
      <c r="OO91" s="103"/>
      <c r="OP91" s="103"/>
      <c r="OQ91" s="103"/>
      <c r="OR91" s="103"/>
      <c r="OS91" s="184"/>
      <c r="OT91" s="108"/>
      <c r="OU91" s="103"/>
      <c r="OV91" s="103"/>
      <c r="OW91" s="103"/>
      <c r="OX91" s="103"/>
      <c r="OY91" s="103"/>
      <c r="OZ91" s="103"/>
      <c r="PA91" s="184"/>
      <c r="PB91" s="108"/>
      <c r="PC91" s="103"/>
      <c r="PD91" s="103"/>
      <c r="PE91" s="103"/>
      <c r="PF91" s="103"/>
      <c r="PG91" s="103"/>
      <c r="PH91" s="103"/>
      <c r="PI91" s="184"/>
      <c r="PJ91" s="108"/>
      <c r="PK91" s="103"/>
      <c r="PL91" s="103"/>
      <c r="PM91" s="103"/>
      <c r="PN91" s="103"/>
      <c r="PO91" s="103"/>
      <c r="PP91" s="103"/>
      <c r="PQ91" s="184"/>
      <c r="PR91" s="108"/>
      <c r="PS91" s="103"/>
      <c r="PT91" s="103"/>
      <c r="PU91" s="103"/>
      <c r="PV91" s="103"/>
      <c r="PW91" s="103"/>
      <c r="PX91" s="103"/>
      <c r="PY91" s="184"/>
      <c r="PZ91" s="108"/>
      <c r="QA91" s="103"/>
      <c r="QB91" s="103"/>
      <c r="QC91" s="103"/>
      <c r="QD91" s="103"/>
      <c r="QE91" s="103"/>
      <c r="QF91" s="103"/>
      <c r="QG91" s="184"/>
      <c r="QH91" s="108"/>
      <c r="QI91" s="103"/>
      <c r="QJ91" s="103"/>
      <c r="QK91" s="103"/>
      <c r="QL91" s="103"/>
      <c r="QM91" s="103"/>
      <c r="QN91" s="103"/>
      <c r="QO91" s="184"/>
      <c r="QP91" s="108"/>
      <c r="QQ91" s="103"/>
      <c r="QR91" s="103"/>
      <c r="QS91" s="103"/>
      <c r="QT91" s="103"/>
      <c r="QU91" s="103"/>
      <c r="QV91" s="103"/>
      <c r="QW91" s="184"/>
      <c r="QX91" s="108"/>
      <c r="QY91" s="103"/>
      <c r="QZ91" s="103"/>
      <c r="RA91" s="103"/>
      <c r="RB91" s="103"/>
      <c r="RC91" s="103"/>
      <c r="RD91" s="103"/>
      <c r="RE91" s="184"/>
      <c r="RF91" s="108"/>
      <c r="RG91" s="103"/>
      <c r="RH91" s="103"/>
      <c r="RI91" s="103"/>
      <c r="RJ91" s="103"/>
      <c r="RK91" s="103"/>
      <c r="RL91" s="103"/>
      <c r="RM91" s="184"/>
      <c r="RN91" s="108"/>
      <c r="RO91" s="103"/>
      <c r="RP91" s="103"/>
      <c r="RQ91" s="103"/>
      <c r="RR91" s="103"/>
      <c r="RS91" s="103"/>
      <c r="RT91" s="103"/>
      <c r="RU91" s="184"/>
      <c r="RV91" s="108"/>
      <c r="RW91" s="103"/>
      <c r="RX91" s="103"/>
      <c r="RY91" s="103"/>
      <c r="RZ91" s="103"/>
      <c r="SA91" s="103"/>
      <c r="SB91" s="103"/>
      <c r="SC91" s="184"/>
      <c r="SD91" s="108"/>
      <c r="SE91" s="103"/>
      <c r="SF91" s="103"/>
      <c r="SG91" s="103"/>
      <c r="SH91" s="103"/>
      <c r="SI91" s="103"/>
      <c r="SJ91" s="103"/>
      <c r="SK91" s="184"/>
      <c r="SL91" s="108"/>
      <c r="SM91" s="103"/>
      <c r="SN91" s="103"/>
      <c r="SO91" s="103"/>
      <c r="SP91" s="103"/>
      <c r="SQ91" s="103"/>
      <c r="SR91" s="103"/>
      <c r="SS91" s="184"/>
      <c r="ST91" s="108"/>
      <c r="SU91" s="103"/>
      <c r="SV91" s="103"/>
      <c r="SW91" s="103"/>
      <c r="SX91" s="103"/>
      <c r="SY91" s="103"/>
      <c r="SZ91" s="103"/>
      <c r="TA91" s="184"/>
      <c r="TB91" s="108"/>
      <c r="TC91" s="103"/>
      <c r="TD91" s="103"/>
      <c r="TE91" s="103"/>
      <c r="TF91" s="103"/>
      <c r="TG91" s="103"/>
      <c r="TH91" s="103"/>
      <c r="TI91" s="184"/>
      <c r="TJ91" s="108"/>
      <c r="TK91" s="103"/>
      <c r="TL91" s="103"/>
      <c r="TM91" s="103"/>
      <c r="TN91" s="103"/>
      <c r="TO91" s="103"/>
      <c r="TP91" s="103"/>
      <c r="TQ91" s="184"/>
      <c r="TR91" s="108"/>
      <c r="TS91" s="103"/>
      <c r="TT91" s="103"/>
      <c r="TU91" s="103"/>
      <c r="TV91" s="103"/>
      <c r="TW91" s="103"/>
      <c r="TX91" s="103"/>
      <c r="TY91" s="184"/>
      <c r="TZ91" s="108"/>
      <c r="UA91" s="103"/>
      <c r="UB91" s="103"/>
      <c r="UC91" s="103"/>
      <c r="UD91" s="103"/>
      <c r="UE91" s="103"/>
      <c r="UF91" s="103"/>
      <c r="UG91" s="184"/>
      <c r="UH91" s="108"/>
      <c r="UI91" s="103"/>
      <c r="UJ91" s="103"/>
      <c r="UK91" s="103"/>
      <c r="UL91" s="103"/>
      <c r="UM91" s="103"/>
      <c r="UN91" s="103"/>
      <c r="UO91" s="184"/>
      <c r="UP91" s="108"/>
      <c r="UQ91" s="103"/>
      <c r="UR91" s="103"/>
      <c r="US91" s="103"/>
      <c r="UT91" s="103"/>
      <c r="UU91" s="103"/>
      <c r="UV91" s="103"/>
      <c r="UW91" s="184"/>
      <c r="UX91" s="108"/>
      <c r="UY91" s="103"/>
      <c r="UZ91" s="103"/>
      <c r="VA91" s="103"/>
      <c r="VB91" s="103"/>
      <c r="VC91" s="103"/>
      <c r="VD91" s="103"/>
      <c r="VE91" s="184"/>
      <c r="VF91" s="108"/>
      <c r="VG91" s="103"/>
      <c r="VH91" s="103"/>
      <c r="VI91" s="103"/>
      <c r="VJ91" s="103"/>
      <c r="VK91" s="103"/>
      <c r="VL91" s="103"/>
      <c r="VM91" s="184"/>
      <c r="VN91" s="108"/>
      <c r="VO91" s="103"/>
      <c r="VP91" s="103"/>
      <c r="VQ91" s="103"/>
      <c r="VR91" s="103"/>
      <c r="VS91" s="103"/>
      <c r="VT91" s="103"/>
      <c r="VU91" s="184"/>
      <c r="VV91" s="108"/>
      <c r="VW91" s="103"/>
      <c r="VX91" s="103"/>
      <c r="VY91" s="103"/>
      <c r="VZ91" s="103"/>
      <c r="WA91" s="103"/>
      <c r="WB91" s="103"/>
      <c r="WC91" s="184"/>
      <c r="WD91" s="108"/>
      <c r="WE91" s="103"/>
      <c r="WF91" s="103"/>
      <c r="WG91" s="103"/>
      <c r="WH91" s="103"/>
      <c r="WI91" s="103"/>
      <c r="WJ91" s="103"/>
      <c r="WK91" s="184"/>
      <c r="WL91" s="108"/>
      <c r="WM91" s="103"/>
      <c r="WN91" s="103"/>
      <c r="WO91" s="103"/>
      <c r="WP91" s="103"/>
      <c r="WQ91" s="103"/>
      <c r="WR91" s="103"/>
      <c r="WS91" s="184"/>
      <c r="WT91" s="108"/>
      <c r="WU91" s="103"/>
      <c r="WV91" s="103"/>
      <c r="WW91" s="103"/>
      <c r="WX91" s="103"/>
      <c r="WY91" s="103"/>
      <c r="WZ91" s="103"/>
      <c r="XA91" s="184"/>
      <c r="XB91" s="108"/>
      <c r="XC91" s="103"/>
      <c r="XD91" s="103"/>
      <c r="XE91" s="103"/>
      <c r="XF91" s="103"/>
      <c r="XG91" s="103"/>
      <c r="XH91" s="103"/>
      <c r="XI91" s="184"/>
      <c r="XJ91" s="108"/>
      <c r="XK91" s="103"/>
      <c r="XL91" s="103"/>
      <c r="XM91" s="103"/>
      <c r="XN91" s="103"/>
      <c r="XO91" s="103"/>
      <c r="XP91" s="103"/>
      <c r="XQ91" s="184"/>
      <c r="XR91" s="108"/>
      <c r="XS91" s="103"/>
      <c r="XT91" s="103"/>
      <c r="XU91" s="103"/>
      <c r="XV91" s="103"/>
      <c r="XW91" s="103"/>
      <c r="XX91" s="103"/>
      <c r="XY91" s="184"/>
      <c r="XZ91" s="108"/>
      <c r="YA91" s="103"/>
      <c r="YB91" s="103"/>
      <c r="YC91" s="103"/>
      <c r="YD91" s="103"/>
      <c r="YE91" s="103"/>
      <c r="YF91" s="103"/>
      <c r="YG91" s="184"/>
      <c r="YH91" s="108"/>
      <c r="YI91" s="103"/>
      <c r="YJ91" s="103"/>
      <c r="YK91" s="103"/>
      <c r="YL91" s="103"/>
      <c r="YM91" s="103"/>
      <c r="YN91" s="103"/>
      <c r="YO91" s="184"/>
      <c r="YP91" s="108"/>
      <c r="YQ91" s="103"/>
      <c r="YR91" s="103"/>
      <c r="YS91" s="103"/>
      <c r="YT91" s="103"/>
      <c r="YU91" s="103"/>
      <c r="YV91" s="103"/>
      <c r="YW91" s="184"/>
      <c r="YX91" s="108"/>
      <c r="YY91" s="103"/>
      <c r="YZ91" s="103"/>
      <c r="ZA91" s="103"/>
      <c r="ZB91" s="103"/>
      <c r="ZC91" s="103"/>
      <c r="ZD91" s="103"/>
      <c r="ZE91" s="184"/>
      <c r="ZF91" s="108"/>
      <c r="ZG91" s="103"/>
      <c r="ZH91" s="103"/>
      <c r="ZI91" s="103"/>
      <c r="ZJ91" s="103"/>
      <c r="ZK91" s="103"/>
      <c r="ZL91" s="103"/>
      <c r="ZM91" s="184"/>
      <c r="ZN91" s="108"/>
      <c r="ZO91" s="103"/>
      <c r="ZP91" s="103"/>
      <c r="ZQ91" s="103"/>
      <c r="ZR91" s="103"/>
      <c r="ZS91" s="103"/>
      <c r="ZT91" s="103"/>
      <c r="ZU91" s="184"/>
      <c r="ZV91" s="108"/>
      <c r="ZW91" s="103"/>
      <c r="ZX91" s="103"/>
      <c r="ZY91" s="103"/>
      <c r="ZZ91" s="103"/>
      <c r="AAA91" s="103"/>
      <c r="AAB91" s="103"/>
      <c r="AAC91" s="184"/>
      <c r="AAD91" s="108"/>
      <c r="AAE91" s="103"/>
      <c r="AAF91" s="103"/>
      <c r="AAG91" s="103"/>
      <c r="AAH91" s="103"/>
      <c r="AAI91" s="103"/>
      <c r="AAJ91" s="103"/>
      <c r="AAK91" s="184"/>
      <c r="AAL91" s="108"/>
      <c r="AAM91" s="103"/>
      <c r="AAN91" s="103"/>
      <c r="AAO91" s="103"/>
      <c r="AAP91" s="103"/>
      <c r="AAQ91" s="103"/>
      <c r="AAR91" s="103"/>
      <c r="AAS91" s="184"/>
      <c r="AAT91" s="108"/>
      <c r="AAU91" s="103"/>
      <c r="AAV91" s="103"/>
      <c r="AAW91" s="103"/>
      <c r="AAX91" s="103"/>
      <c r="AAY91" s="103"/>
      <c r="AAZ91" s="103"/>
      <c r="ABA91" s="184"/>
      <c r="ABB91" s="108"/>
      <c r="ABC91" s="103"/>
      <c r="ABD91" s="103"/>
      <c r="ABE91" s="103"/>
      <c r="ABF91" s="103"/>
      <c r="ABG91" s="103"/>
      <c r="ABH91" s="103"/>
      <c r="ABI91" s="184"/>
      <c r="ABJ91" s="108"/>
      <c r="ABK91" s="103"/>
      <c r="ABL91" s="103"/>
      <c r="ABM91" s="103"/>
      <c r="ABN91" s="103"/>
      <c r="ABO91" s="103"/>
      <c r="ABP91" s="103"/>
      <c r="ABQ91" s="184"/>
      <c r="ABR91" s="108"/>
      <c r="ABS91" s="103"/>
      <c r="ABT91" s="103"/>
      <c r="ABU91" s="103"/>
      <c r="ABV91" s="103"/>
      <c r="ABW91" s="103"/>
      <c r="ABX91" s="103"/>
      <c r="ABY91" s="184"/>
      <c r="ABZ91" s="108"/>
      <c r="ACA91" s="103"/>
      <c r="ACB91" s="103"/>
      <c r="ACC91" s="103"/>
      <c r="ACD91" s="103"/>
      <c r="ACE91" s="103"/>
      <c r="ACF91" s="103"/>
      <c r="ACG91" s="184"/>
      <c r="ACH91" s="108"/>
      <c r="ACI91" s="103"/>
      <c r="ACJ91" s="103"/>
      <c r="ACK91" s="103"/>
      <c r="ACL91" s="103"/>
      <c r="ACM91" s="103"/>
      <c r="ACN91" s="103"/>
      <c r="ACO91" s="184"/>
      <c r="ACP91" s="108"/>
      <c r="ACQ91" s="103"/>
      <c r="ACR91" s="103"/>
      <c r="ACS91" s="103"/>
      <c r="ACT91" s="103"/>
      <c r="ACU91" s="103"/>
      <c r="ACV91" s="103"/>
      <c r="ACW91" s="184"/>
      <c r="ACX91" s="108"/>
      <c r="ACY91" s="103"/>
      <c r="ACZ91" s="103"/>
      <c r="ADA91" s="103"/>
      <c r="ADB91" s="103"/>
      <c r="ADC91" s="103"/>
      <c r="ADD91" s="103"/>
      <c r="ADE91" s="184"/>
      <c r="ADF91" s="108"/>
      <c r="ADG91" s="103"/>
      <c r="ADH91" s="103"/>
      <c r="ADI91" s="103"/>
      <c r="ADJ91" s="103"/>
      <c r="ADK91" s="103"/>
      <c r="ADL91" s="103"/>
      <c r="ADM91" s="184"/>
      <c r="ADN91" s="108"/>
      <c r="ADO91" s="103"/>
      <c r="ADP91" s="103"/>
      <c r="ADQ91" s="103"/>
      <c r="ADR91" s="103"/>
      <c r="ADS91" s="103"/>
      <c r="ADT91" s="103"/>
      <c r="ADU91" s="184"/>
      <c r="ADV91" s="108"/>
      <c r="ADW91" s="103"/>
      <c r="ADX91" s="103"/>
      <c r="ADY91" s="103"/>
      <c r="ADZ91" s="103"/>
      <c r="AEA91" s="103"/>
      <c r="AEB91" s="103"/>
      <c r="AEC91" s="184"/>
      <c r="AED91" s="108"/>
      <c r="AEE91" s="103"/>
      <c r="AEF91" s="103"/>
      <c r="AEG91" s="103"/>
      <c r="AEH91" s="103"/>
      <c r="AEI91" s="103"/>
      <c r="AEJ91" s="103"/>
      <c r="AEK91" s="184"/>
      <c r="AEL91" s="108"/>
      <c r="AEM91" s="103"/>
      <c r="AEN91" s="103"/>
      <c r="AEO91" s="103"/>
      <c r="AEP91" s="103"/>
      <c r="AEQ91" s="103"/>
      <c r="AER91" s="103"/>
      <c r="AES91" s="184"/>
      <c r="AET91" s="108"/>
      <c r="AEU91" s="103"/>
      <c r="AEV91" s="103"/>
      <c r="AEW91" s="103"/>
      <c r="AEX91" s="103"/>
      <c r="AEY91" s="103"/>
      <c r="AEZ91" s="103"/>
      <c r="AFA91" s="184"/>
      <c r="AFB91" s="108"/>
      <c r="AFC91" s="103"/>
      <c r="AFD91" s="103"/>
      <c r="AFE91" s="103"/>
      <c r="AFF91" s="103"/>
      <c r="AFG91" s="103"/>
      <c r="AFH91" s="103"/>
      <c r="AFI91" s="184"/>
      <c r="AFJ91" s="108"/>
      <c r="AFK91" s="103"/>
      <c r="AFL91" s="103"/>
      <c r="AFM91" s="103"/>
      <c r="AFN91" s="103"/>
      <c r="AFO91" s="103"/>
      <c r="AFP91" s="103"/>
      <c r="AFQ91" s="184"/>
      <c r="AFR91" s="108"/>
      <c r="AFS91" s="103"/>
      <c r="AFT91" s="103"/>
      <c r="AFU91" s="103"/>
      <c r="AFV91" s="103"/>
      <c r="AFW91" s="103"/>
      <c r="AFX91" s="103"/>
      <c r="AFY91" s="184"/>
      <c r="AFZ91" s="108"/>
      <c r="AGA91" s="103"/>
      <c r="AGB91" s="103"/>
      <c r="AGC91" s="103"/>
      <c r="AGD91" s="103"/>
      <c r="AGE91" s="103"/>
      <c r="AGF91" s="103"/>
      <c r="AGG91" s="184"/>
      <c r="AGH91" s="108"/>
      <c r="AGI91" s="103"/>
      <c r="AGJ91" s="103"/>
      <c r="AGK91" s="103"/>
      <c r="AGL91" s="103"/>
      <c r="AGM91" s="103"/>
      <c r="AGN91" s="103"/>
      <c r="AGO91" s="184"/>
      <c r="AGP91" s="108"/>
      <c r="AGQ91" s="103"/>
      <c r="AGR91" s="103"/>
      <c r="AGS91" s="103"/>
      <c r="AGT91" s="103"/>
      <c r="AGU91" s="103"/>
      <c r="AGV91" s="103"/>
      <c r="AGW91" s="184"/>
      <c r="AGX91" s="108"/>
      <c r="AGY91" s="103"/>
      <c r="AGZ91" s="103"/>
      <c r="AHA91" s="103"/>
      <c r="AHB91" s="103"/>
      <c r="AHC91" s="103"/>
      <c r="AHD91" s="103"/>
      <c r="AHE91" s="184"/>
      <c r="AHF91" s="108"/>
      <c r="AHG91" s="103"/>
      <c r="AHH91" s="103"/>
      <c r="AHI91" s="103"/>
      <c r="AHJ91" s="103"/>
      <c r="AHK91" s="103"/>
      <c r="AHL91" s="103"/>
      <c r="AHM91" s="184"/>
      <c r="AHN91" s="108"/>
      <c r="AHO91" s="103"/>
      <c r="AHP91" s="103"/>
      <c r="AHQ91" s="103"/>
      <c r="AHR91" s="103"/>
      <c r="AHS91" s="103"/>
      <c r="AHT91" s="103"/>
      <c r="AHU91" s="184"/>
      <c r="AHV91" s="108"/>
      <c r="AHW91" s="103"/>
      <c r="AHX91" s="103"/>
      <c r="AHY91" s="103"/>
      <c r="AHZ91" s="103"/>
      <c r="AIA91" s="103"/>
      <c r="AIB91" s="103"/>
      <c r="AIC91" s="184"/>
      <c r="AID91" s="108"/>
      <c r="AIE91" s="103"/>
      <c r="AIF91" s="103"/>
      <c r="AIG91" s="103"/>
      <c r="AIH91" s="103"/>
      <c r="AII91" s="103"/>
      <c r="AIJ91" s="103"/>
      <c r="AIK91" s="184"/>
      <c r="AIL91" s="108"/>
      <c r="AIM91" s="103"/>
      <c r="AIN91" s="103"/>
      <c r="AIO91" s="103"/>
      <c r="AIP91" s="103"/>
      <c r="AIQ91" s="103"/>
      <c r="AIR91" s="103"/>
      <c r="AIS91" s="184"/>
      <c r="AIT91" s="108"/>
      <c r="AIU91" s="103"/>
      <c r="AIV91" s="103"/>
      <c r="AIW91" s="103"/>
      <c r="AIX91" s="103"/>
      <c r="AIY91" s="103"/>
      <c r="AIZ91" s="103"/>
      <c r="AJA91" s="184"/>
      <c r="AJB91" s="108"/>
      <c r="AJC91" s="103"/>
      <c r="AJD91" s="103"/>
      <c r="AJE91" s="103"/>
      <c r="AJF91" s="103"/>
      <c r="AJG91" s="103"/>
      <c r="AJH91" s="103"/>
      <c r="AJI91" s="184"/>
      <c r="AJJ91" s="108"/>
      <c r="AJK91" s="103"/>
      <c r="AJL91" s="103"/>
      <c r="AJM91" s="103"/>
      <c r="AJN91" s="103"/>
      <c r="AJO91" s="103"/>
      <c r="AJP91" s="103"/>
      <c r="AJQ91" s="184"/>
      <c r="AJR91" s="108"/>
      <c r="AJS91" s="103"/>
      <c r="AJT91" s="103"/>
      <c r="AJU91" s="103"/>
      <c r="AJV91" s="103"/>
      <c r="AJW91" s="103"/>
      <c r="AJX91" s="103"/>
      <c r="AJY91" s="184"/>
      <c r="AJZ91" s="108"/>
      <c r="AKA91" s="103"/>
      <c r="AKB91" s="103"/>
      <c r="AKC91" s="103"/>
      <c r="AKD91" s="103"/>
      <c r="AKE91" s="103"/>
      <c r="AKF91" s="103"/>
      <c r="AKG91" s="184"/>
      <c r="AKH91" s="108"/>
      <c r="AKI91" s="103"/>
      <c r="AKJ91" s="103"/>
      <c r="AKK91" s="103"/>
      <c r="AKL91" s="103"/>
      <c r="AKM91" s="103"/>
      <c r="AKN91" s="103"/>
      <c r="AKO91" s="184"/>
      <c r="AKP91" s="108"/>
      <c r="AKQ91" s="103"/>
      <c r="AKR91" s="103"/>
      <c r="AKS91" s="103"/>
      <c r="AKT91" s="103"/>
      <c r="AKU91" s="103"/>
      <c r="AKV91" s="103"/>
      <c r="AKW91" s="184"/>
      <c r="AKX91" s="108"/>
      <c r="AKY91" s="103"/>
      <c r="AKZ91" s="103"/>
      <c r="ALA91" s="103"/>
      <c r="ALB91" s="103"/>
      <c r="ALC91" s="103"/>
      <c r="ALD91" s="103"/>
      <c r="ALE91" s="184"/>
      <c r="ALF91" s="108"/>
      <c r="ALG91" s="103"/>
      <c r="ALH91" s="103"/>
      <c r="ALI91" s="103"/>
      <c r="ALJ91" s="103"/>
      <c r="ALK91" s="103"/>
      <c r="ALL91" s="103"/>
      <c r="ALM91" s="184"/>
      <c r="ALN91" s="108"/>
      <c r="ALO91" s="103"/>
      <c r="ALP91" s="103"/>
      <c r="ALQ91" s="103"/>
      <c r="ALR91" s="103"/>
      <c r="ALS91" s="103"/>
      <c r="ALT91" s="103"/>
      <c r="ALU91" s="184"/>
      <c r="ALV91" s="108"/>
      <c r="ALW91" s="103"/>
      <c r="ALX91" s="103"/>
      <c r="ALY91" s="103"/>
      <c r="ALZ91" s="103"/>
      <c r="AMA91" s="103"/>
      <c r="AMB91" s="103"/>
      <c r="AMC91" s="184"/>
      <c r="AMD91" s="108"/>
      <c r="AME91" s="103"/>
      <c r="AMF91" s="103"/>
      <c r="AMG91" s="103"/>
      <c r="AMH91" s="103"/>
      <c r="AMI91" s="103"/>
      <c r="AMJ91" s="103"/>
      <c r="AMK91" s="184"/>
      <c r="AML91" s="108"/>
      <c r="AMM91" s="103"/>
      <c r="AMN91" s="103"/>
      <c r="AMO91" s="103"/>
      <c r="AMP91" s="103"/>
      <c r="AMQ91" s="103"/>
      <c r="AMR91" s="103"/>
      <c r="AMS91" s="184"/>
      <c r="AMT91" s="108"/>
      <c r="AMU91" s="103"/>
      <c r="AMV91" s="103"/>
      <c r="AMW91" s="103"/>
      <c r="AMX91" s="103"/>
      <c r="AMY91" s="103"/>
      <c r="AMZ91" s="103"/>
      <c r="ANA91" s="184"/>
      <c r="ANB91" s="108"/>
      <c r="ANC91" s="103"/>
      <c r="AND91" s="103"/>
      <c r="ANE91" s="103"/>
      <c r="ANF91" s="103"/>
      <c r="ANG91" s="103"/>
      <c r="ANH91" s="103"/>
      <c r="ANI91" s="184"/>
      <c r="ANJ91" s="108"/>
      <c r="ANK91" s="103"/>
      <c r="ANL91" s="103"/>
      <c r="ANM91" s="103"/>
      <c r="ANN91" s="103"/>
      <c r="ANO91" s="103"/>
      <c r="ANP91" s="103"/>
      <c r="ANQ91" s="184"/>
      <c r="ANR91" s="108"/>
      <c r="ANS91" s="103"/>
      <c r="ANT91" s="103"/>
      <c r="ANU91" s="103"/>
      <c r="ANV91" s="103"/>
      <c r="ANW91" s="103"/>
      <c r="ANX91" s="103"/>
      <c r="ANY91" s="184"/>
      <c r="ANZ91" s="108"/>
      <c r="AOA91" s="103"/>
      <c r="AOB91" s="103"/>
      <c r="AOC91" s="103"/>
      <c r="AOD91" s="103"/>
      <c r="AOE91" s="103"/>
      <c r="AOF91" s="103"/>
      <c r="AOG91" s="184"/>
      <c r="AOH91" s="108"/>
      <c r="AOI91" s="103"/>
      <c r="AOJ91" s="103"/>
      <c r="AOK91" s="103"/>
      <c r="AOL91" s="103"/>
      <c r="AOM91" s="103"/>
      <c r="AON91" s="103"/>
      <c r="AOO91" s="184"/>
      <c r="AOP91" s="108"/>
      <c r="AOQ91" s="103"/>
      <c r="AOR91" s="103"/>
      <c r="AOS91" s="103"/>
      <c r="AOT91" s="103"/>
      <c r="AOU91" s="103"/>
      <c r="AOV91" s="103"/>
      <c r="AOW91" s="184"/>
      <c r="AOX91" s="108"/>
      <c r="AOY91" s="103"/>
      <c r="AOZ91" s="103"/>
      <c r="APA91" s="103"/>
      <c r="APB91" s="103"/>
      <c r="APC91" s="103"/>
      <c r="APD91" s="103"/>
      <c r="APE91" s="184"/>
      <c r="APF91" s="108"/>
      <c r="APG91" s="103"/>
      <c r="APH91" s="103"/>
      <c r="API91" s="103"/>
      <c r="APJ91" s="103"/>
      <c r="APK91" s="103"/>
      <c r="APL91" s="103"/>
      <c r="APM91" s="184"/>
      <c r="APN91" s="108"/>
      <c r="APO91" s="103"/>
      <c r="APP91" s="103"/>
      <c r="APQ91" s="103"/>
      <c r="APR91" s="103"/>
      <c r="APS91" s="103"/>
      <c r="APT91" s="103"/>
      <c r="APU91" s="184"/>
      <c r="APV91" s="108"/>
      <c r="APW91" s="103"/>
      <c r="APX91" s="103"/>
      <c r="APY91" s="103"/>
      <c r="APZ91" s="103"/>
      <c r="AQA91" s="103"/>
      <c r="AQB91" s="103"/>
      <c r="AQC91" s="184"/>
      <c r="AQD91" s="108"/>
      <c r="AQE91" s="103"/>
      <c r="AQF91" s="103"/>
      <c r="AQG91" s="103"/>
      <c r="AQH91" s="103"/>
      <c r="AQI91" s="103"/>
      <c r="AQJ91" s="103"/>
      <c r="AQK91" s="184"/>
      <c r="AQL91" s="108"/>
      <c r="AQM91" s="103"/>
      <c r="AQN91" s="103"/>
      <c r="AQO91" s="103"/>
      <c r="AQP91" s="103"/>
      <c r="AQQ91" s="103"/>
      <c r="AQR91" s="103"/>
      <c r="AQS91" s="184"/>
      <c r="AQT91" s="108"/>
      <c r="AQU91" s="103"/>
      <c r="AQV91" s="103"/>
      <c r="AQW91" s="103"/>
      <c r="AQX91" s="103"/>
      <c r="AQY91" s="103"/>
      <c r="AQZ91" s="103"/>
      <c r="ARA91" s="184"/>
      <c r="ARB91" s="108"/>
      <c r="ARC91" s="103"/>
      <c r="ARD91" s="103"/>
      <c r="ARE91" s="103"/>
      <c r="ARF91" s="103"/>
      <c r="ARG91" s="103"/>
      <c r="ARH91" s="103"/>
      <c r="ARI91" s="184"/>
      <c r="ARJ91" s="108"/>
      <c r="ARK91" s="103"/>
      <c r="ARL91" s="103"/>
      <c r="ARM91" s="103"/>
      <c r="ARN91" s="103"/>
      <c r="ARO91" s="103"/>
      <c r="ARP91" s="103"/>
      <c r="ARQ91" s="184"/>
      <c r="ARR91" s="108"/>
      <c r="ARS91" s="103"/>
      <c r="ART91" s="103"/>
      <c r="ARU91" s="103"/>
      <c r="ARV91" s="103"/>
      <c r="ARW91" s="103"/>
      <c r="ARX91" s="103"/>
      <c r="ARY91" s="184"/>
      <c r="ARZ91" s="108"/>
      <c r="ASA91" s="103"/>
      <c r="ASB91" s="103"/>
      <c r="ASC91" s="103"/>
      <c r="ASD91" s="103"/>
      <c r="ASE91" s="103"/>
      <c r="ASF91" s="103"/>
      <c r="ASG91" s="184"/>
      <c r="ASH91" s="108"/>
      <c r="ASI91" s="103"/>
      <c r="ASJ91" s="103"/>
      <c r="ASK91" s="103"/>
      <c r="ASL91" s="103"/>
      <c r="ASM91" s="103"/>
      <c r="ASN91" s="103"/>
      <c r="ASO91" s="184"/>
      <c r="ASP91" s="108"/>
      <c r="ASQ91" s="103"/>
      <c r="ASR91" s="103"/>
      <c r="ASS91" s="103"/>
      <c r="AST91" s="103"/>
      <c r="ASU91" s="103"/>
      <c r="ASV91" s="103"/>
      <c r="ASW91" s="184"/>
      <c r="ASX91" s="108"/>
      <c r="ASY91" s="103"/>
      <c r="ASZ91" s="103"/>
      <c r="ATA91" s="103"/>
      <c r="ATB91" s="103"/>
      <c r="ATC91" s="103"/>
      <c r="ATD91" s="103"/>
      <c r="ATE91" s="184"/>
      <c r="ATF91" s="108"/>
      <c r="ATG91" s="103"/>
      <c r="ATH91" s="103"/>
      <c r="ATI91" s="103"/>
      <c r="ATJ91" s="103"/>
      <c r="ATK91" s="103"/>
      <c r="ATL91" s="103"/>
      <c r="ATM91" s="184"/>
      <c r="ATN91" s="108"/>
      <c r="ATO91" s="103"/>
      <c r="ATP91" s="103"/>
      <c r="ATQ91" s="103"/>
      <c r="ATR91" s="103"/>
      <c r="ATS91" s="103"/>
      <c r="ATT91" s="103"/>
      <c r="ATU91" s="184"/>
      <c r="ATV91" s="108"/>
      <c r="ATW91" s="103"/>
      <c r="ATX91" s="103"/>
      <c r="ATY91" s="103"/>
      <c r="ATZ91" s="103"/>
      <c r="AUA91" s="103"/>
      <c r="AUB91" s="103"/>
      <c r="AUC91" s="184"/>
      <c r="AUD91" s="108"/>
      <c r="AUE91" s="103"/>
      <c r="AUF91" s="103"/>
      <c r="AUG91" s="103"/>
      <c r="AUH91" s="103"/>
      <c r="AUI91" s="103"/>
      <c r="AUJ91" s="103"/>
      <c r="AUK91" s="184"/>
      <c r="AUL91" s="108"/>
      <c r="AUM91" s="103"/>
      <c r="AUN91" s="103"/>
      <c r="AUO91" s="103"/>
      <c r="AUP91" s="103"/>
      <c r="AUQ91" s="103"/>
      <c r="AUR91" s="103"/>
      <c r="AUS91" s="184"/>
      <c r="AUT91" s="108"/>
      <c r="AUU91" s="103"/>
      <c r="AUV91" s="103"/>
      <c r="AUW91" s="103"/>
      <c r="AUX91" s="103"/>
      <c r="AUY91" s="103"/>
      <c r="AUZ91" s="103"/>
      <c r="AVA91" s="184"/>
      <c r="AVB91" s="108"/>
      <c r="AVC91" s="103"/>
      <c r="AVD91" s="103"/>
      <c r="AVE91" s="103"/>
      <c r="AVF91" s="103"/>
      <c r="AVG91" s="103"/>
      <c r="AVH91" s="103"/>
      <c r="AVI91" s="184"/>
      <c r="AVJ91" s="108"/>
      <c r="AVK91" s="103"/>
      <c r="AVL91" s="103"/>
      <c r="AVM91" s="103"/>
      <c r="AVN91" s="103"/>
      <c r="AVO91" s="103"/>
      <c r="AVP91" s="103"/>
      <c r="AVQ91" s="184"/>
      <c r="AVR91" s="108"/>
      <c r="AVS91" s="103"/>
      <c r="AVT91" s="103"/>
      <c r="AVU91" s="103"/>
      <c r="AVV91" s="103"/>
      <c r="AVW91" s="103"/>
      <c r="AVX91" s="103"/>
      <c r="AVY91" s="184"/>
      <c r="AVZ91" s="108"/>
      <c r="AWA91" s="103"/>
      <c r="AWB91" s="103"/>
      <c r="AWC91" s="103"/>
      <c r="AWD91" s="103"/>
      <c r="AWE91" s="103"/>
      <c r="AWF91" s="103"/>
      <c r="AWG91" s="184"/>
      <c r="AWH91" s="108"/>
      <c r="AWI91" s="103"/>
      <c r="AWJ91" s="103"/>
      <c r="AWK91" s="103"/>
      <c r="AWL91" s="103"/>
      <c r="AWM91" s="103"/>
      <c r="AWN91" s="103"/>
      <c r="AWO91" s="184"/>
      <c r="AWP91" s="108"/>
      <c r="AWQ91" s="103"/>
      <c r="AWR91" s="103"/>
      <c r="AWS91" s="103"/>
      <c r="AWT91" s="103"/>
      <c r="AWU91" s="103"/>
      <c r="AWV91" s="103"/>
      <c r="AWW91" s="184"/>
      <c r="AWX91" s="108"/>
      <c r="AWY91" s="103"/>
      <c r="AWZ91" s="103"/>
      <c r="AXA91" s="103"/>
      <c r="AXB91" s="103"/>
      <c r="AXC91" s="103"/>
      <c r="AXD91" s="103"/>
      <c r="AXE91" s="184"/>
      <c r="AXF91" s="108"/>
      <c r="AXG91" s="103"/>
      <c r="AXH91" s="103"/>
      <c r="AXI91" s="103"/>
      <c r="AXJ91" s="103"/>
      <c r="AXK91" s="103"/>
      <c r="AXL91" s="103"/>
      <c r="AXM91" s="184"/>
      <c r="AXN91" s="108"/>
      <c r="AXO91" s="103"/>
      <c r="AXP91" s="103"/>
      <c r="AXQ91" s="103"/>
      <c r="AXR91" s="103"/>
      <c r="AXS91" s="103"/>
      <c r="AXT91" s="103"/>
      <c r="AXU91" s="184"/>
      <c r="AXV91" s="108"/>
      <c r="AXW91" s="103"/>
      <c r="AXX91" s="103"/>
      <c r="AXY91" s="103"/>
      <c r="AXZ91" s="103"/>
      <c r="AYA91" s="103"/>
      <c r="AYB91" s="103"/>
      <c r="AYC91" s="184"/>
      <c r="AYD91" s="108"/>
      <c r="AYE91" s="103"/>
      <c r="AYF91" s="103"/>
      <c r="AYG91" s="103"/>
      <c r="AYH91" s="103"/>
      <c r="AYI91" s="103"/>
      <c r="AYJ91" s="103"/>
      <c r="AYK91" s="184"/>
      <c r="AYL91" s="108"/>
      <c r="AYM91" s="103"/>
      <c r="AYN91" s="103"/>
      <c r="AYO91" s="103"/>
      <c r="AYP91" s="103"/>
      <c r="AYQ91" s="103"/>
      <c r="AYR91" s="103"/>
      <c r="AYS91" s="184"/>
      <c r="AYT91" s="108"/>
      <c r="AYU91" s="103"/>
      <c r="AYV91" s="103"/>
      <c r="AYW91" s="103"/>
      <c r="AYX91" s="103"/>
      <c r="AYY91" s="103"/>
      <c r="AYZ91" s="103"/>
      <c r="AZA91" s="184"/>
      <c r="AZB91" s="108"/>
      <c r="AZC91" s="103"/>
      <c r="AZD91" s="103"/>
      <c r="AZE91" s="103"/>
      <c r="AZF91" s="103"/>
      <c r="AZG91" s="103"/>
      <c r="AZH91" s="103"/>
      <c r="AZI91" s="184"/>
      <c r="AZJ91" s="108"/>
      <c r="AZK91" s="103"/>
      <c r="AZL91" s="103"/>
      <c r="AZM91" s="103"/>
      <c r="AZN91" s="103"/>
      <c r="AZO91" s="103"/>
      <c r="AZP91" s="103"/>
      <c r="AZQ91" s="184"/>
      <c r="AZR91" s="108"/>
      <c r="AZS91" s="103"/>
      <c r="AZT91" s="103"/>
      <c r="AZU91" s="103"/>
      <c r="AZV91" s="103"/>
      <c r="AZW91" s="103"/>
      <c r="AZX91" s="103"/>
      <c r="AZY91" s="184"/>
      <c r="AZZ91" s="108"/>
      <c r="BAA91" s="103"/>
      <c r="BAB91" s="103"/>
      <c r="BAC91" s="103"/>
      <c r="BAD91" s="103"/>
      <c r="BAE91" s="103"/>
      <c r="BAF91" s="103"/>
      <c r="BAG91" s="184"/>
      <c r="BAH91" s="108"/>
      <c r="BAI91" s="103"/>
      <c r="BAJ91" s="103"/>
      <c r="BAK91" s="103"/>
      <c r="BAL91" s="103"/>
      <c r="BAM91" s="103"/>
      <c r="BAN91" s="103"/>
      <c r="BAO91" s="184"/>
      <c r="BAP91" s="108"/>
      <c r="BAQ91" s="103"/>
      <c r="BAR91" s="103"/>
      <c r="BAS91" s="103"/>
      <c r="BAT91" s="103"/>
      <c r="BAU91" s="103"/>
      <c r="BAV91" s="103"/>
      <c r="BAW91" s="184"/>
      <c r="BAX91" s="108"/>
      <c r="BAY91" s="103"/>
      <c r="BAZ91" s="103"/>
      <c r="BBA91" s="103"/>
      <c r="BBB91" s="103"/>
      <c r="BBC91" s="103"/>
      <c r="BBD91" s="103"/>
      <c r="BBE91" s="184"/>
      <c r="BBF91" s="108"/>
      <c r="BBG91" s="103"/>
      <c r="BBH91" s="103"/>
      <c r="BBI91" s="103"/>
      <c r="BBJ91" s="103"/>
      <c r="BBK91" s="103"/>
      <c r="BBL91" s="103"/>
      <c r="BBM91" s="184"/>
      <c r="BBN91" s="108"/>
      <c r="BBO91" s="103"/>
      <c r="BBP91" s="103"/>
      <c r="BBQ91" s="103"/>
      <c r="BBR91" s="103"/>
      <c r="BBS91" s="103"/>
      <c r="BBT91" s="103"/>
      <c r="BBU91" s="184"/>
      <c r="BBV91" s="108"/>
      <c r="BBW91" s="103"/>
      <c r="BBX91" s="103"/>
      <c r="BBY91" s="103"/>
      <c r="BBZ91" s="103"/>
      <c r="BCA91" s="103"/>
      <c r="BCB91" s="103"/>
      <c r="BCC91" s="184"/>
      <c r="BCD91" s="108"/>
      <c r="BCE91" s="103"/>
      <c r="BCF91" s="103"/>
      <c r="BCG91" s="103"/>
      <c r="BCH91" s="103"/>
      <c r="BCI91" s="103"/>
      <c r="BCJ91" s="103"/>
      <c r="BCK91" s="184"/>
      <c r="BCL91" s="108"/>
      <c r="BCM91" s="103"/>
      <c r="BCN91" s="103"/>
      <c r="BCO91" s="103"/>
      <c r="BCP91" s="103"/>
      <c r="BCQ91" s="103"/>
      <c r="BCR91" s="103"/>
      <c r="BCS91" s="184"/>
      <c r="BCT91" s="108"/>
      <c r="BCU91" s="103"/>
      <c r="BCV91" s="103"/>
      <c r="BCW91" s="103"/>
      <c r="BCX91" s="103"/>
      <c r="BCY91" s="103"/>
      <c r="BCZ91" s="103"/>
      <c r="BDA91" s="184"/>
      <c r="BDB91" s="108"/>
      <c r="BDC91" s="103"/>
      <c r="BDD91" s="103"/>
      <c r="BDE91" s="103"/>
      <c r="BDF91" s="103"/>
      <c r="BDG91" s="103"/>
      <c r="BDH91" s="103"/>
      <c r="BDI91" s="184"/>
      <c r="BDJ91" s="108"/>
      <c r="BDK91" s="103"/>
      <c r="BDL91" s="103"/>
      <c r="BDM91" s="103"/>
      <c r="BDN91" s="103"/>
      <c r="BDO91" s="103"/>
      <c r="BDP91" s="103"/>
      <c r="BDQ91" s="184"/>
      <c r="BDR91" s="108"/>
      <c r="BDS91" s="103"/>
      <c r="BDT91" s="103"/>
      <c r="BDU91" s="103"/>
      <c r="BDV91" s="103"/>
      <c r="BDW91" s="103"/>
      <c r="BDX91" s="103"/>
      <c r="BDY91" s="184"/>
      <c r="BDZ91" s="108"/>
      <c r="BEA91" s="103"/>
      <c r="BEB91" s="103"/>
      <c r="BEC91" s="103"/>
      <c r="BED91" s="103"/>
      <c r="BEE91" s="103"/>
      <c r="BEF91" s="103"/>
      <c r="BEG91" s="184"/>
      <c r="BEH91" s="108"/>
      <c r="BEI91" s="103"/>
      <c r="BEJ91" s="103"/>
      <c r="BEK91" s="103"/>
      <c r="BEL91" s="103"/>
      <c r="BEM91" s="103"/>
      <c r="BEN91" s="103"/>
      <c r="BEO91" s="184"/>
      <c r="BEP91" s="108"/>
      <c r="BEQ91" s="103"/>
      <c r="BER91" s="103"/>
      <c r="BES91" s="103"/>
      <c r="BET91" s="103"/>
      <c r="BEU91" s="103"/>
      <c r="BEV91" s="103"/>
      <c r="BEW91" s="184"/>
      <c r="BEX91" s="108"/>
      <c r="BEY91" s="103"/>
      <c r="BEZ91" s="103"/>
      <c r="BFA91" s="103"/>
      <c r="BFB91" s="103"/>
      <c r="BFC91" s="103"/>
      <c r="BFD91" s="103"/>
      <c r="BFE91" s="184"/>
      <c r="BFF91" s="108"/>
      <c r="BFG91" s="103"/>
      <c r="BFH91" s="103"/>
      <c r="BFI91" s="103"/>
      <c r="BFJ91" s="103"/>
      <c r="BFK91" s="103"/>
      <c r="BFL91" s="103"/>
      <c r="BFM91" s="184"/>
      <c r="BFN91" s="108"/>
      <c r="BFO91" s="103"/>
      <c r="BFP91" s="103"/>
      <c r="BFQ91" s="103"/>
      <c r="BFR91" s="103"/>
      <c r="BFS91" s="103"/>
      <c r="BFT91" s="103"/>
      <c r="BFU91" s="184"/>
      <c r="BFV91" s="108"/>
      <c r="BFW91" s="103"/>
      <c r="BFX91" s="103"/>
      <c r="BFY91" s="103"/>
      <c r="BFZ91" s="103"/>
      <c r="BGA91" s="103"/>
      <c r="BGB91" s="103"/>
      <c r="BGC91" s="184"/>
      <c r="BGD91" s="108"/>
      <c r="BGE91" s="103"/>
      <c r="BGF91" s="103"/>
      <c r="BGG91" s="103"/>
      <c r="BGH91" s="103"/>
      <c r="BGI91" s="103"/>
      <c r="BGJ91" s="103"/>
      <c r="BGK91" s="184"/>
      <c r="BGL91" s="108"/>
      <c r="BGM91" s="103"/>
      <c r="BGN91" s="103"/>
      <c r="BGO91" s="103"/>
      <c r="BGP91" s="103"/>
      <c r="BGQ91" s="103"/>
      <c r="BGR91" s="103"/>
      <c r="BGS91" s="184"/>
      <c r="BGT91" s="108"/>
      <c r="BGU91" s="103"/>
      <c r="BGV91" s="103"/>
      <c r="BGW91" s="103"/>
      <c r="BGX91" s="103"/>
      <c r="BGY91" s="103"/>
      <c r="BGZ91" s="103"/>
      <c r="BHA91" s="184"/>
      <c r="BHB91" s="108"/>
      <c r="BHC91" s="103"/>
      <c r="BHD91" s="103"/>
      <c r="BHE91" s="103"/>
      <c r="BHF91" s="103"/>
      <c r="BHG91" s="103"/>
      <c r="BHH91" s="103"/>
      <c r="BHI91" s="184"/>
      <c r="BHJ91" s="108"/>
      <c r="BHK91" s="103"/>
      <c r="BHL91" s="103"/>
      <c r="BHM91" s="103"/>
      <c r="BHN91" s="103"/>
      <c r="BHO91" s="103"/>
      <c r="BHP91" s="103"/>
      <c r="BHQ91" s="184"/>
      <c r="BHR91" s="108"/>
      <c r="BHS91" s="103"/>
      <c r="BHT91" s="103"/>
      <c r="BHU91" s="103"/>
      <c r="BHV91" s="103"/>
      <c r="BHW91" s="103"/>
      <c r="BHX91" s="103"/>
      <c r="BHY91" s="184"/>
      <c r="BHZ91" s="108"/>
      <c r="BIA91" s="103"/>
      <c r="BIB91" s="103"/>
      <c r="BIC91" s="103"/>
      <c r="BID91" s="103"/>
      <c r="BIE91" s="103"/>
      <c r="BIF91" s="103"/>
      <c r="BIG91" s="184"/>
      <c r="BIH91" s="108"/>
      <c r="BII91" s="103"/>
      <c r="BIJ91" s="103"/>
      <c r="BIK91" s="103"/>
      <c r="BIL91" s="103"/>
      <c r="BIM91" s="103"/>
      <c r="BIN91" s="103"/>
      <c r="BIO91" s="184"/>
      <c r="BIP91" s="108"/>
      <c r="BIQ91" s="103"/>
      <c r="BIR91" s="103"/>
      <c r="BIS91" s="103"/>
      <c r="BIT91" s="103"/>
      <c r="BIU91" s="103"/>
      <c r="BIV91" s="103"/>
      <c r="BIW91" s="184"/>
      <c r="BIX91" s="108"/>
      <c r="BIY91" s="103"/>
      <c r="BIZ91" s="103"/>
      <c r="BJA91" s="103"/>
      <c r="BJB91" s="103"/>
      <c r="BJC91" s="103"/>
      <c r="BJD91" s="103"/>
      <c r="BJE91" s="184"/>
      <c r="BJF91" s="108"/>
      <c r="BJG91" s="103"/>
      <c r="BJH91" s="103"/>
      <c r="BJI91" s="103"/>
      <c r="BJJ91" s="103"/>
      <c r="BJK91" s="103"/>
      <c r="BJL91" s="103"/>
      <c r="BJM91" s="184"/>
      <c r="BJN91" s="108"/>
      <c r="BJO91" s="103"/>
      <c r="BJP91" s="103"/>
      <c r="BJQ91" s="103"/>
      <c r="BJR91" s="103"/>
      <c r="BJS91" s="103"/>
      <c r="BJT91" s="103"/>
      <c r="BJU91" s="184"/>
      <c r="BJV91" s="108"/>
      <c r="BJW91" s="103"/>
      <c r="BJX91" s="103"/>
      <c r="BJY91" s="103"/>
      <c r="BJZ91" s="103"/>
      <c r="BKA91" s="103"/>
      <c r="BKB91" s="103"/>
      <c r="BKC91" s="184"/>
      <c r="BKD91" s="108"/>
      <c r="BKE91" s="103"/>
      <c r="BKF91" s="103"/>
      <c r="BKG91" s="103"/>
      <c r="BKH91" s="103"/>
      <c r="BKI91" s="103"/>
      <c r="BKJ91" s="103"/>
      <c r="BKK91" s="184"/>
      <c r="BKL91" s="108"/>
      <c r="BKM91" s="103"/>
      <c r="BKN91" s="103"/>
      <c r="BKO91" s="103"/>
      <c r="BKP91" s="103"/>
      <c r="BKQ91" s="103"/>
      <c r="BKR91" s="103"/>
      <c r="BKS91" s="184"/>
      <c r="BKT91" s="108"/>
      <c r="BKU91" s="103"/>
      <c r="BKV91" s="103"/>
      <c r="BKW91" s="103"/>
      <c r="BKX91" s="103"/>
      <c r="BKY91" s="103"/>
      <c r="BKZ91" s="103"/>
      <c r="BLA91" s="184"/>
      <c r="BLB91" s="108"/>
      <c r="BLC91" s="103"/>
      <c r="BLD91" s="103"/>
      <c r="BLE91" s="103"/>
      <c r="BLF91" s="103"/>
      <c r="BLG91" s="103"/>
      <c r="BLH91" s="103"/>
      <c r="BLI91" s="184"/>
      <c r="BLJ91" s="108"/>
      <c r="BLK91" s="103"/>
      <c r="BLL91" s="103"/>
      <c r="BLM91" s="103"/>
      <c r="BLN91" s="103"/>
      <c r="BLO91" s="103"/>
      <c r="BLP91" s="103"/>
      <c r="BLQ91" s="184"/>
      <c r="BLR91" s="108"/>
      <c r="BLS91" s="103"/>
      <c r="BLT91" s="103"/>
      <c r="BLU91" s="103"/>
      <c r="BLV91" s="103"/>
      <c r="BLW91" s="103"/>
      <c r="BLX91" s="103"/>
      <c r="BLY91" s="184"/>
      <c r="BLZ91" s="108"/>
      <c r="BMA91" s="103"/>
      <c r="BMB91" s="103"/>
      <c r="BMC91" s="103"/>
      <c r="BMD91" s="103"/>
      <c r="BME91" s="103"/>
      <c r="BMF91" s="103"/>
      <c r="BMG91" s="184"/>
      <c r="BMH91" s="108"/>
      <c r="BMI91" s="103"/>
      <c r="BMJ91" s="103"/>
      <c r="BMK91" s="103"/>
      <c r="BML91" s="103"/>
      <c r="BMM91" s="103"/>
      <c r="BMN91" s="103"/>
      <c r="BMO91" s="184"/>
      <c r="BMP91" s="108"/>
      <c r="BMQ91" s="103"/>
      <c r="BMR91" s="103"/>
      <c r="BMS91" s="103"/>
      <c r="BMT91" s="103"/>
      <c r="BMU91" s="103"/>
      <c r="BMV91" s="103"/>
      <c r="BMW91" s="184"/>
      <c r="BMX91" s="108"/>
      <c r="BMY91" s="103"/>
      <c r="BMZ91" s="103"/>
      <c r="BNA91" s="103"/>
      <c r="BNB91" s="103"/>
      <c r="BNC91" s="103"/>
      <c r="BND91" s="103"/>
      <c r="BNE91" s="184"/>
      <c r="BNF91" s="108"/>
      <c r="BNG91" s="103"/>
      <c r="BNH91" s="103"/>
      <c r="BNI91" s="103"/>
      <c r="BNJ91" s="103"/>
      <c r="BNK91" s="103"/>
      <c r="BNL91" s="103"/>
      <c r="BNM91" s="184"/>
      <c r="BNN91" s="108"/>
      <c r="BNO91" s="103"/>
      <c r="BNP91" s="103"/>
      <c r="BNQ91" s="103"/>
      <c r="BNR91" s="103"/>
      <c r="BNS91" s="103"/>
      <c r="BNT91" s="103"/>
      <c r="BNU91" s="184"/>
      <c r="BNV91" s="108"/>
      <c r="BNW91" s="103"/>
      <c r="BNX91" s="103"/>
      <c r="BNY91" s="103"/>
      <c r="BNZ91" s="103"/>
      <c r="BOA91" s="103"/>
      <c r="BOB91" s="103"/>
      <c r="BOC91" s="184"/>
      <c r="BOD91" s="108"/>
      <c r="BOE91" s="103"/>
      <c r="BOF91" s="103"/>
      <c r="BOG91" s="103"/>
      <c r="BOH91" s="103"/>
      <c r="BOI91" s="103"/>
      <c r="BOJ91" s="103"/>
      <c r="BOK91" s="184"/>
      <c r="BOL91" s="108"/>
      <c r="BOM91" s="103"/>
      <c r="BON91" s="103"/>
      <c r="BOO91" s="103"/>
      <c r="BOP91" s="103"/>
      <c r="BOQ91" s="103"/>
      <c r="BOR91" s="103"/>
      <c r="BOS91" s="184"/>
      <c r="BOT91" s="108"/>
      <c r="BOU91" s="103"/>
      <c r="BOV91" s="103"/>
      <c r="BOW91" s="103"/>
      <c r="BOX91" s="103"/>
      <c r="BOY91" s="103"/>
      <c r="BOZ91" s="103"/>
      <c r="BPA91" s="184"/>
      <c r="BPB91" s="108"/>
      <c r="BPC91" s="103"/>
      <c r="BPD91" s="103"/>
      <c r="BPE91" s="103"/>
      <c r="BPF91" s="103"/>
      <c r="BPG91" s="103"/>
      <c r="BPH91" s="103"/>
      <c r="BPI91" s="184"/>
      <c r="BPJ91" s="108"/>
      <c r="BPK91" s="103"/>
      <c r="BPL91" s="103"/>
      <c r="BPM91" s="103"/>
      <c r="BPN91" s="103"/>
      <c r="BPO91" s="103"/>
      <c r="BPP91" s="103"/>
      <c r="BPQ91" s="184"/>
      <c r="BPR91" s="108"/>
      <c r="BPS91" s="103"/>
      <c r="BPT91" s="103"/>
      <c r="BPU91" s="103"/>
      <c r="BPV91" s="103"/>
      <c r="BPW91" s="103"/>
      <c r="BPX91" s="103"/>
      <c r="BPY91" s="184"/>
      <c r="BPZ91" s="108"/>
      <c r="BQA91" s="103"/>
      <c r="BQB91" s="103"/>
      <c r="BQC91" s="103"/>
      <c r="BQD91" s="103"/>
      <c r="BQE91" s="103"/>
      <c r="BQF91" s="103"/>
      <c r="BQG91" s="184"/>
      <c r="BQH91" s="108"/>
      <c r="BQI91" s="103"/>
      <c r="BQJ91" s="103"/>
      <c r="BQK91" s="103"/>
      <c r="BQL91" s="103"/>
      <c r="BQM91" s="103"/>
      <c r="BQN91" s="103"/>
      <c r="BQO91" s="184"/>
      <c r="BQP91" s="108"/>
      <c r="BQQ91" s="103"/>
      <c r="BQR91" s="103"/>
      <c r="BQS91" s="103"/>
      <c r="BQT91" s="103"/>
      <c r="BQU91" s="103"/>
      <c r="BQV91" s="103"/>
      <c r="BQW91" s="184"/>
      <c r="BQX91" s="108"/>
      <c r="BQY91" s="103"/>
      <c r="BQZ91" s="103"/>
      <c r="BRA91" s="103"/>
      <c r="BRB91" s="103"/>
      <c r="BRC91" s="103"/>
      <c r="BRD91" s="103"/>
      <c r="BRE91" s="184"/>
      <c r="BRF91" s="108"/>
      <c r="BRG91" s="103"/>
      <c r="BRH91" s="103"/>
      <c r="BRI91" s="103"/>
      <c r="BRJ91" s="103"/>
      <c r="BRK91" s="103"/>
      <c r="BRL91" s="103"/>
      <c r="BRM91" s="184"/>
      <c r="BRN91" s="108"/>
      <c r="BRO91" s="103"/>
      <c r="BRP91" s="103"/>
      <c r="BRQ91" s="103"/>
      <c r="BRR91" s="103"/>
      <c r="BRS91" s="103"/>
      <c r="BRT91" s="103"/>
      <c r="BRU91" s="184"/>
      <c r="BRV91" s="108"/>
      <c r="BRW91" s="103"/>
      <c r="BRX91" s="103"/>
      <c r="BRY91" s="103"/>
      <c r="BRZ91" s="103"/>
      <c r="BSA91" s="103"/>
      <c r="BSB91" s="103"/>
      <c r="BSC91" s="184"/>
      <c r="BSD91" s="108"/>
      <c r="BSE91" s="103"/>
      <c r="BSF91" s="103"/>
      <c r="BSG91" s="103"/>
      <c r="BSH91" s="103"/>
      <c r="BSI91" s="103"/>
      <c r="BSJ91" s="103"/>
      <c r="BSK91" s="184"/>
      <c r="BSL91" s="108"/>
      <c r="BSM91" s="103"/>
      <c r="BSN91" s="103"/>
      <c r="BSO91" s="103"/>
      <c r="BSP91" s="103"/>
      <c r="BSQ91" s="103"/>
      <c r="BSR91" s="103"/>
      <c r="BSS91" s="184"/>
      <c r="BST91" s="108"/>
      <c r="BSU91" s="103"/>
      <c r="BSV91" s="103"/>
      <c r="BSW91" s="103"/>
      <c r="BSX91" s="103"/>
      <c r="BSY91" s="103"/>
      <c r="BSZ91" s="103"/>
      <c r="BTA91" s="184"/>
      <c r="BTB91" s="108"/>
      <c r="BTC91" s="103"/>
      <c r="BTD91" s="103"/>
      <c r="BTE91" s="103"/>
      <c r="BTF91" s="103"/>
      <c r="BTG91" s="103"/>
      <c r="BTH91" s="103"/>
      <c r="BTI91" s="184"/>
      <c r="BTJ91" s="108"/>
      <c r="BTK91" s="103"/>
      <c r="BTL91" s="103"/>
      <c r="BTM91" s="103"/>
      <c r="BTN91" s="103"/>
      <c r="BTO91" s="103"/>
      <c r="BTP91" s="103"/>
      <c r="BTQ91" s="184"/>
      <c r="BTR91" s="108"/>
      <c r="BTS91" s="103"/>
      <c r="BTT91" s="103"/>
      <c r="BTU91" s="103"/>
      <c r="BTV91" s="103"/>
      <c r="BTW91" s="103"/>
      <c r="BTX91" s="103"/>
      <c r="BTY91" s="184"/>
      <c r="BTZ91" s="108"/>
      <c r="BUA91" s="103"/>
      <c r="BUB91" s="103"/>
      <c r="BUC91" s="103"/>
      <c r="BUD91" s="103"/>
      <c r="BUE91" s="103"/>
      <c r="BUF91" s="103"/>
      <c r="BUG91" s="184"/>
      <c r="BUH91" s="108"/>
      <c r="BUI91" s="103"/>
      <c r="BUJ91" s="103"/>
      <c r="BUK91" s="103"/>
      <c r="BUL91" s="103"/>
      <c r="BUM91" s="103"/>
      <c r="BUN91" s="103"/>
      <c r="BUO91" s="184"/>
      <c r="BUP91" s="108"/>
      <c r="BUQ91" s="103"/>
      <c r="BUR91" s="103"/>
      <c r="BUS91" s="103"/>
      <c r="BUT91" s="103"/>
      <c r="BUU91" s="103"/>
      <c r="BUV91" s="103"/>
      <c r="BUW91" s="184"/>
      <c r="BUX91" s="108"/>
      <c r="BUY91" s="103"/>
      <c r="BUZ91" s="103"/>
      <c r="BVA91" s="103"/>
      <c r="BVB91" s="103"/>
      <c r="BVC91" s="103"/>
      <c r="BVD91" s="103"/>
      <c r="BVE91" s="184"/>
      <c r="BVF91" s="108"/>
      <c r="BVG91" s="103"/>
      <c r="BVH91" s="103"/>
      <c r="BVI91" s="103"/>
      <c r="BVJ91" s="103"/>
      <c r="BVK91" s="103"/>
      <c r="BVL91" s="103"/>
      <c r="BVM91" s="184"/>
      <c r="BVN91" s="108"/>
      <c r="BVO91" s="103"/>
      <c r="BVP91" s="103"/>
      <c r="BVQ91" s="103"/>
      <c r="BVR91" s="103"/>
      <c r="BVS91" s="103"/>
      <c r="BVT91" s="103"/>
      <c r="BVU91" s="184"/>
      <c r="BVV91" s="108"/>
      <c r="BVW91" s="103"/>
      <c r="BVX91" s="103"/>
      <c r="BVY91" s="103"/>
      <c r="BVZ91" s="103"/>
      <c r="BWA91" s="103"/>
      <c r="BWB91" s="103"/>
      <c r="BWC91" s="184"/>
      <c r="BWD91" s="108"/>
      <c r="BWE91" s="103"/>
      <c r="BWF91" s="103"/>
      <c r="BWG91" s="103"/>
      <c r="BWH91" s="103"/>
      <c r="BWI91" s="103"/>
      <c r="BWJ91" s="103"/>
      <c r="BWK91" s="184"/>
      <c r="BWL91" s="108"/>
      <c r="BWM91" s="103"/>
      <c r="BWN91" s="103"/>
      <c r="BWO91" s="103"/>
      <c r="BWP91" s="103"/>
      <c r="BWQ91" s="103"/>
      <c r="BWR91" s="103"/>
      <c r="BWS91" s="184"/>
      <c r="BWT91" s="108"/>
      <c r="BWU91" s="103"/>
      <c r="BWV91" s="103"/>
      <c r="BWW91" s="103"/>
      <c r="BWX91" s="103"/>
      <c r="BWY91" s="103"/>
      <c r="BWZ91" s="103"/>
      <c r="BXA91" s="184"/>
      <c r="BXB91" s="108"/>
      <c r="BXC91" s="103"/>
      <c r="BXD91" s="103"/>
      <c r="BXE91" s="103"/>
      <c r="BXF91" s="103"/>
      <c r="BXG91" s="103"/>
      <c r="BXH91" s="103"/>
      <c r="BXI91" s="184"/>
      <c r="BXJ91" s="108"/>
      <c r="BXK91" s="103"/>
      <c r="BXL91" s="103"/>
      <c r="BXM91" s="103"/>
      <c r="BXN91" s="103"/>
      <c r="BXO91" s="103"/>
      <c r="BXP91" s="103"/>
      <c r="BXQ91" s="184"/>
      <c r="BXR91" s="108"/>
      <c r="BXS91" s="103"/>
      <c r="BXT91" s="103"/>
      <c r="BXU91" s="103"/>
      <c r="BXV91" s="103"/>
      <c r="BXW91" s="103"/>
      <c r="BXX91" s="103"/>
      <c r="BXY91" s="184"/>
      <c r="BXZ91" s="108"/>
      <c r="BYA91" s="103"/>
      <c r="BYB91" s="103"/>
      <c r="BYC91" s="103"/>
      <c r="BYD91" s="103"/>
      <c r="BYE91" s="103"/>
      <c r="BYF91" s="103"/>
      <c r="BYG91" s="184"/>
      <c r="BYH91" s="108"/>
      <c r="BYI91" s="103"/>
      <c r="BYJ91" s="103"/>
      <c r="BYK91" s="103"/>
      <c r="BYL91" s="103"/>
      <c r="BYM91" s="103"/>
      <c r="BYN91" s="103"/>
      <c r="BYO91" s="184"/>
      <c r="BYP91" s="108"/>
      <c r="BYQ91" s="103"/>
      <c r="BYR91" s="103"/>
      <c r="BYS91" s="103"/>
      <c r="BYT91" s="103"/>
      <c r="BYU91" s="103"/>
      <c r="BYV91" s="103"/>
      <c r="BYW91" s="184"/>
      <c r="BYX91" s="108"/>
      <c r="BYY91" s="103"/>
      <c r="BYZ91" s="103"/>
      <c r="BZA91" s="103"/>
      <c r="BZB91" s="103"/>
      <c r="BZC91" s="103"/>
      <c r="BZD91" s="103"/>
      <c r="BZE91" s="184"/>
      <c r="BZF91" s="108"/>
      <c r="BZG91" s="103"/>
      <c r="BZH91" s="103"/>
      <c r="BZI91" s="103"/>
      <c r="BZJ91" s="103"/>
      <c r="BZK91" s="103"/>
      <c r="BZL91" s="103"/>
      <c r="BZM91" s="184"/>
      <c r="BZN91" s="108"/>
      <c r="BZO91" s="103"/>
      <c r="BZP91" s="103"/>
      <c r="BZQ91" s="103"/>
      <c r="BZR91" s="103"/>
      <c r="BZS91" s="103"/>
      <c r="BZT91" s="103"/>
      <c r="BZU91" s="184"/>
      <c r="BZV91" s="108"/>
      <c r="BZW91" s="103"/>
      <c r="BZX91" s="103"/>
      <c r="BZY91" s="103"/>
      <c r="BZZ91" s="103"/>
      <c r="CAA91" s="103"/>
      <c r="CAB91" s="103"/>
      <c r="CAC91" s="184"/>
      <c r="CAD91" s="108"/>
      <c r="CAE91" s="103"/>
      <c r="CAF91" s="103"/>
      <c r="CAG91" s="103"/>
      <c r="CAH91" s="103"/>
      <c r="CAI91" s="103"/>
      <c r="CAJ91" s="103"/>
      <c r="CAK91" s="184"/>
      <c r="CAL91" s="108"/>
      <c r="CAM91" s="103"/>
      <c r="CAN91" s="103"/>
      <c r="CAO91" s="103"/>
      <c r="CAP91" s="103"/>
      <c r="CAQ91" s="103"/>
      <c r="CAR91" s="103"/>
      <c r="CAS91" s="184"/>
      <c r="CAT91" s="108"/>
      <c r="CAU91" s="103"/>
      <c r="CAV91" s="103"/>
      <c r="CAW91" s="103"/>
      <c r="CAX91" s="103"/>
      <c r="CAY91" s="103"/>
      <c r="CAZ91" s="103"/>
      <c r="CBA91" s="184"/>
      <c r="CBB91" s="108"/>
      <c r="CBC91" s="103"/>
      <c r="CBD91" s="103"/>
      <c r="CBE91" s="103"/>
      <c r="CBF91" s="103"/>
      <c r="CBG91" s="103"/>
      <c r="CBH91" s="103"/>
      <c r="CBI91" s="184"/>
      <c r="CBJ91" s="108"/>
      <c r="CBK91" s="103"/>
      <c r="CBL91" s="103"/>
      <c r="CBM91" s="103"/>
      <c r="CBN91" s="103"/>
      <c r="CBO91" s="103"/>
      <c r="CBP91" s="103"/>
      <c r="CBQ91" s="184"/>
      <c r="CBR91" s="108"/>
      <c r="CBS91" s="103"/>
      <c r="CBT91" s="103"/>
      <c r="CBU91" s="103"/>
      <c r="CBV91" s="103"/>
      <c r="CBW91" s="103"/>
      <c r="CBX91" s="103"/>
      <c r="CBY91" s="184"/>
      <c r="CBZ91" s="108"/>
      <c r="CCA91" s="103"/>
      <c r="CCB91" s="103"/>
      <c r="CCC91" s="103"/>
      <c r="CCD91" s="103"/>
      <c r="CCE91" s="103"/>
      <c r="CCF91" s="103"/>
      <c r="CCG91" s="184"/>
      <c r="CCH91" s="108"/>
      <c r="CCI91" s="103"/>
      <c r="CCJ91" s="103"/>
      <c r="CCK91" s="103"/>
      <c r="CCL91" s="103"/>
      <c r="CCM91" s="103"/>
      <c r="CCN91" s="103"/>
      <c r="CCO91" s="184"/>
      <c r="CCP91" s="108"/>
      <c r="CCQ91" s="103"/>
      <c r="CCR91" s="103"/>
      <c r="CCS91" s="103"/>
      <c r="CCT91" s="103"/>
      <c r="CCU91" s="103"/>
      <c r="CCV91" s="103"/>
      <c r="CCW91" s="184"/>
      <c r="CCX91" s="108"/>
      <c r="CCY91" s="103"/>
      <c r="CCZ91" s="103"/>
      <c r="CDA91" s="103"/>
      <c r="CDB91" s="103"/>
      <c r="CDC91" s="103"/>
      <c r="CDD91" s="103"/>
      <c r="CDE91" s="184"/>
      <c r="CDF91" s="108"/>
      <c r="CDG91" s="103"/>
      <c r="CDH91" s="103"/>
      <c r="CDI91" s="103"/>
      <c r="CDJ91" s="103"/>
      <c r="CDK91" s="103"/>
      <c r="CDL91" s="103"/>
      <c r="CDM91" s="184"/>
      <c r="CDN91" s="108"/>
      <c r="CDO91" s="103"/>
      <c r="CDP91" s="103"/>
      <c r="CDQ91" s="103"/>
      <c r="CDR91" s="103"/>
      <c r="CDS91" s="103"/>
      <c r="CDT91" s="103"/>
      <c r="CDU91" s="184"/>
      <c r="CDV91" s="108"/>
      <c r="CDW91" s="103"/>
      <c r="CDX91" s="103"/>
      <c r="CDY91" s="103"/>
      <c r="CDZ91" s="103"/>
      <c r="CEA91" s="103"/>
      <c r="CEB91" s="103"/>
      <c r="CEC91" s="184"/>
      <c r="CED91" s="108"/>
      <c r="CEE91" s="103"/>
      <c r="CEF91" s="103"/>
      <c r="CEG91" s="103"/>
      <c r="CEH91" s="103"/>
      <c r="CEI91" s="103"/>
      <c r="CEJ91" s="103"/>
      <c r="CEK91" s="184"/>
      <c r="CEL91" s="108"/>
      <c r="CEM91" s="103"/>
      <c r="CEN91" s="103"/>
      <c r="CEO91" s="103"/>
      <c r="CEP91" s="103"/>
      <c r="CEQ91" s="103"/>
      <c r="CER91" s="103"/>
      <c r="CES91" s="184"/>
      <c r="CET91" s="108"/>
      <c r="CEU91" s="103"/>
      <c r="CEV91" s="103"/>
      <c r="CEW91" s="103"/>
      <c r="CEX91" s="103"/>
      <c r="CEY91" s="103"/>
      <c r="CEZ91" s="103"/>
      <c r="CFA91" s="184"/>
      <c r="CFB91" s="108"/>
      <c r="CFC91" s="103"/>
      <c r="CFD91" s="103"/>
      <c r="CFE91" s="103"/>
      <c r="CFF91" s="103"/>
      <c r="CFG91" s="103"/>
      <c r="CFH91" s="103"/>
      <c r="CFI91" s="184"/>
      <c r="CFJ91" s="108"/>
      <c r="CFK91" s="103"/>
      <c r="CFL91" s="103"/>
      <c r="CFM91" s="103"/>
      <c r="CFN91" s="103"/>
      <c r="CFO91" s="103"/>
      <c r="CFP91" s="103"/>
      <c r="CFQ91" s="184"/>
      <c r="CFR91" s="108"/>
      <c r="CFS91" s="103"/>
      <c r="CFT91" s="103"/>
      <c r="CFU91" s="103"/>
      <c r="CFV91" s="103"/>
      <c r="CFW91" s="103"/>
      <c r="CFX91" s="103"/>
      <c r="CFY91" s="184"/>
      <c r="CFZ91" s="108"/>
      <c r="CGA91" s="103"/>
      <c r="CGB91" s="103"/>
      <c r="CGC91" s="103"/>
      <c r="CGD91" s="103"/>
      <c r="CGE91" s="103"/>
      <c r="CGF91" s="103"/>
      <c r="CGG91" s="184"/>
      <c r="CGH91" s="108"/>
      <c r="CGI91" s="103"/>
      <c r="CGJ91" s="103"/>
      <c r="CGK91" s="103"/>
      <c r="CGL91" s="103"/>
      <c r="CGM91" s="103"/>
      <c r="CGN91" s="103"/>
      <c r="CGO91" s="184"/>
      <c r="CGP91" s="108"/>
      <c r="CGQ91" s="103"/>
      <c r="CGR91" s="103"/>
      <c r="CGS91" s="103"/>
      <c r="CGT91" s="103"/>
      <c r="CGU91" s="103"/>
      <c r="CGV91" s="103"/>
      <c r="CGW91" s="184"/>
      <c r="CGX91" s="108"/>
      <c r="CGY91" s="103"/>
      <c r="CGZ91" s="103"/>
      <c r="CHA91" s="103"/>
      <c r="CHB91" s="103"/>
      <c r="CHC91" s="103"/>
      <c r="CHD91" s="103"/>
      <c r="CHE91" s="184"/>
      <c r="CHF91" s="108"/>
      <c r="CHG91" s="103"/>
      <c r="CHH91" s="103"/>
      <c r="CHI91" s="103"/>
      <c r="CHJ91" s="103"/>
      <c r="CHK91" s="103"/>
      <c r="CHL91" s="103"/>
      <c r="CHM91" s="184"/>
      <c r="CHN91" s="108"/>
      <c r="CHO91" s="103"/>
      <c r="CHP91" s="103"/>
      <c r="CHQ91" s="103"/>
      <c r="CHR91" s="103"/>
      <c r="CHS91" s="103"/>
      <c r="CHT91" s="103"/>
      <c r="CHU91" s="184"/>
      <c r="CHV91" s="108"/>
      <c r="CHW91" s="103"/>
      <c r="CHX91" s="103"/>
      <c r="CHY91" s="103"/>
      <c r="CHZ91" s="103"/>
      <c r="CIA91" s="103"/>
      <c r="CIB91" s="103"/>
      <c r="CIC91" s="184"/>
      <c r="CID91" s="108"/>
      <c r="CIE91" s="103"/>
      <c r="CIF91" s="103"/>
      <c r="CIG91" s="103"/>
      <c r="CIH91" s="103"/>
      <c r="CII91" s="103"/>
      <c r="CIJ91" s="103"/>
      <c r="CIK91" s="184"/>
      <c r="CIL91" s="108"/>
      <c r="CIM91" s="103"/>
      <c r="CIN91" s="103"/>
      <c r="CIO91" s="103"/>
      <c r="CIP91" s="103"/>
      <c r="CIQ91" s="103"/>
      <c r="CIR91" s="103"/>
      <c r="CIS91" s="184"/>
      <c r="CIT91" s="108"/>
      <c r="CIU91" s="103"/>
      <c r="CIV91" s="103"/>
      <c r="CIW91" s="103"/>
      <c r="CIX91" s="103"/>
      <c r="CIY91" s="103"/>
      <c r="CIZ91" s="103"/>
      <c r="CJA91" s="184"/>
      <c r="CJB91" s="108"/>
      <c r="CJC91" s="103"/>
      <c r="CJD91" s="103"/>
      <c r="CJE91" s="103"/>
      <c r="CJF91" s="103"/>
      <c r="CJG91" s="103"/>
      <c r="CJH91" s="103"/>
      <c r="CJI91" s="184"/>
      <c r="CJJ91" s="108"/>
      <c r="CJK91" s="103"/>
      <c r="CJL91" s="103"/>
      <c r="CJM91" s="103"/>
      <c r="CJN91" s="103"/>
      <c r="CJO91" s="103"/>
      <c r="CJP91" s="103"/>
      <c r="CJQ91" s="184"/>
      <c r="CJR91" s="108"/>
      <c r="CJS91" s="103"/>
      <c r="CJT91" s="103"/>
      <c r="CJU91" s="103"/>
      <c r="CJV91" s="103"/>
      <c r="CJW91" s="103"/>
      <c r="CJX91" s="103"/>
      <c r="CJY91" s="184"/>
      <c r="CJZ91" s="108"/>
      <c r="CKA91" s="103"/>
      <c r="CKB91" s="103"/>
      <c r="CKC91" s="103"/>
      <c r="CKD91" s="103"/>
      <c r="CKE91" s="103"/>
      <c r="CKF91" s="103"/>
      <c r="CKG91" s="184"/>
      <c r="CKH91" s="108"/>
      <c r="CKI91" s="103"/>
      <c r="CKJ91" s="103"/>
      <c r="CKK91" s="103"/>
      <c r="CKL91" s="103"/>
      <c r="CKM91" s="103"/>
      <c r="CKN91" s="103"/>
      <c r="CKO91" s="184"/>
      <c r="CKP91" s="108"/>
      <c r="CKQ91" s="103"/>
      <c r="CKR91" s="103"/>
      <c r="CKS91" s="103"/>
      <c r="CKT91" s="103"/>
      <c r="CKU91" s="103"/>
      <c r="CKV91" s="103"/>
      <c r="CKW91" s="184"/>
      <c r="CKX91" s="108"/>
      <c r="CKY91" s="103"/>
      <c r="CKZ91" s="103"/>
      <c r="CLA91" s="103"/>
      <c r="CLB91" s="103"/>
      <c r="CLC91" s="103"/>
      <c r="CLD91" s="103"/>
      <c r="CLE91" s="184"/>
      <c r="CLF91" s="108"/>
      <c r="CLG91" s="103"/>
      <c r="CLH91" s="103"/>
      <c r="CLI91" s="103"/>
      <c r="CLJ91" s="103"/>
      <c r="CLK91" s="103"/>
      <c r="CLL91" s="103"/>
      <c r="CLM91" s="184"/>
      <c r="CLN91" s="108"/>
      <c r="CLO91" s="103"/>
      <c r="CLP91" s="103"/>
      <c r="CLQ91" s="103"/>
      <c r="CLR91" s="103"/>
      <c r="CLS91" s="103"/>
      <c r="CLT91" s="103"/>
      <c r="CLU91" s="184"/>
      <c r="CLV91" s="108"/>
      <c r="CLW91" s="103"/>
      <c r="CLX91" s="103"/>
      <c r="CLY91" s="103"/>
      <c r="CLZ91" s="103"/>
      <c r="CMA91" s="103"/>
      <c r="CMB91" s="103"/>
      <c r="CMC91" s="184"/>
      <c r="CMD91" s="108"/>
      <c r="CME91" s="103"/>
      <c r="CMF91" s="103"/>
      <c r="CMG91" s="103"/>
      <c r="CMH91" s="103"/>
      <c r="CMI91" s="103"/>
      <c r="CMJ91" s="103"/>
      <c r="CMK91" s="184"/>
      <c r="CML91" s="108"/>
      <c r="CMM91" s="103"/>
      <c r="CMN91" s="103"/>
      <c r="CMO91" s="103"/>
      <c r="CMP91" s="103"/>
      <c r="CMQ91" s="103"/>
      <c r="CMR91" s="103"/>
      <c r="CMS91" s="184"/>
      <c r="CMT91" s="108"/>
      <c r="CMU91" s="103"/>
      <c r="CMV91" s="103"/>
      <c r="CMW91" s="103"/>
      <c r="CMX91" s="103"/>
      <c r="CMY91" s="103"/>
      <c r="CMZ91" s="103"/>
      <c r="CNA91" s="184"/>
      <c r="CNB91" s="108"/>
      <c r="CNC91" s="103"/>
      <c r="CND91" s="103"/>
      <c r="CNE91" s="103"/>
      <c r="CNF91" s="103"/>
      <c r="CNG91" s="103"/>
      <c r="CNH91" s="103"/>
      <c r="CNI91" s="184"/>
      <c r="CNJ91" s="108"/>
      <c r="CNK91" s="103"/>
      <c r="CNL91" s="103"/>
      <c r="CNM91" s="103"/>
      <c r="CNN91" s="103"/>
      <c r="CNO91" s="103"/>
      <c r="CNP91" s="103"/>
      <c r="CNQ91" s="184"/>
      <c r="CNR91" s="108"/>
      <c r="CNS91" s="103"/>
      <c r="CNT91" s="103"/>
      <c r="CNU91" s="103"/>
      <c r="CNV91" s="103"/>
      <c r="CNW91" s="103"/>
      <c r="CNX91" s="103"/>
      <c r="CNY91" s="184"/>
      <c r="CNZ91" s="108"/>
      <c r="COA91" s="103"/>
      <c r="COB91" s="103"/>
      <c r="COC91" s="103"/>
      <c r="COD91" s="103"/>
      <c r="COE91" s="103"/>
      <c r="COF91" s="103"/>
      <c r="COG91" s="184"/>
      <c r="COH91" s="108"/>
      <c r="COI91" s="103"/>
      <c r="COJ91" s="103"/>
      <c r="COK91" s="103"/>
      <c r="COL91" s="103"/>
      <c r="COM91" s="103"/>
      <c r="CON91" s="103"/>
      <c r="COO91" s="184"/>
      <c r="COP91" s="108"/>
      <c r="COQ91" s="103"/>
      <c r="COR91" s="103"/>
      <c r="COS91" s="103"/>
      <c r="COT91" s="103"/>
      <c r="COU91" s="103"/>
      <c r="COV91" s="103"/>
      <c r="COW91" s="184"/>
      <c r="COX91" s="108"/>
      <c r="COY91" s="103"/>
      <c r="COZ91" s="103"/>
      <c r="CPA91" s="103"/>
      <c r="CPB91" s="103"/>
      <c r="CPC91" s="103"/>
      <c r="CPD91" s="103"/>
      <c r="CPE91" s="184"/>
      <c r="CPF91" s="108"/>
      <c r="CPG91" s="103"/>
      <c r="CPH91" s="103"/>
      <c r="CPI91" s="103"/>
      <c r="CPJ91" s="103"/>
      <c r="CPK91" s="103"/>
      <c r="CPL91" s="103"/>
      <c r="CPM91" s="184"/>
      <c r="CPN91" s="108"/>
      <c r="CPO91" s="103"/>
      <c r="CPP91" s="103"/>
      <c r="CPQ91" s="103"/>
      <c r="CPR91" s="103"/>
      <c r="CPS91" s="103"/>
      <c r="CPT91" s="103"/>
      <c r="CPU91" s="184"/>
      <c r="CPV91" s="108"/>
      <c r="CPW91" s="103"/>
      <c r="CPX91" s="103"/>
      <c r="CPY91" s="103"/>
      <c r="CPZ91" s="103"/>
      <c r="CQA91" s="103"/>
      <c r="CQB91" s="103"/>
      <c r="CQC91" s="184"/>
      <c r="CQD91" s="108"/>
      <c r="CQE91" s="103"/>
      <c r="CQF91" s="103"/>
      <c r="CQG91" s="103"/>
      <c r="CQH91" s="103"/>
      <c r="CQI91" s="103"/>
      <c r="CQJ91" s="103"/>
      <c r="CQK91" s="184"/>
      <c r="CQL91" s="108"/>
      <c r="CQM91" s="103"/>
      <c r="CQN91" s="103"/>
      <c r="CQO91" s="103"/>
      <c r="CQP91" s="103"/>
      <c r="CQQ91" s="103"/>
      <c r="CQR91" s="103"/>
      <c r="CQS91" s="184"/>
      <c r="CQT91" s="108"/>
      <c r="CQU91" s="103"/>
      <c r="CQV91" s="103"/>
      <c r="CQW91" s="103"/>
      <c r="CQX91" s="103"/>
      <c r="CQY91" s="103"/>
      <c r="CQZ91" s="103"/>
      <c r="CRA91" s="184"/>
      <c r="CRB91" s="108"/>
      <c r="CRC91" s="103"/>
      <c r="CRD91" s="103"/>
      <c r="CRE91" s="103"/>
      <c r="CRF91" s="103"/>
      <c r="CRG91" s="103"/>
      <c r="CRH91" s="103"/>
      <c r="CRI91" s="184"/>
      <c r="CRJ91" s="108"/>
      <c r="CRK91" s="103"/>
      <c r="CRL91" s="103"/>
      <c r="CRM91" s="103"/>
      <c r="CRN91" s="103"/>
      <c r="CRO91" s="103"/>
      <c r="CRP91" s="103"/>
      <c r="CRQ91" s="184"/>
      <c r="CRR91" s="108"/>
      <c r="CRS91" s="103"/>
      <c r="CRT91" s="103"/>
      <c r="CRU91" s="103"/>
      <c r="CRV91" s="103"/>
      <c r="CRW91" s="103"/>
      <c r="CRX91" s="103"/>
      <c r="CRY91" s="184"/>
      <c r="CRZ91" s="108"/>
      <c r="CSA91" s="103"/>
      <c r="CSB91" s="103"/>
      <c r="CSC91" s="103"/>
      <c r="CSD91" s="103"/>
      <c r="CSE91" s="103"/>
      <c r="CSF91" s="103"/>
      <c r="CSG91" s="184"/>
      <c r="CSH91" s="108"/>
      <c r="CSI91" s="103"/>
      <c r="CSJ91" s="103"/>
      <c r="CSK91" s="103"/>
      <c r="CSL91" s="103"/>
      <c r="CSM91" s="103"/>
      <c r="CSN91" s="103"/>
      <c r="CSO91" s="184"/>
      <c r="CSP91" s="108"/>
      <c r="CSQ91" s="103"/>
      <c r="CSR91" s="103"/>
      <c r="CSS91" s="103"/>
      <c r="CST91" s="103"/>
      <c r="CSU91" s="103"/>
      <c r="CSV91" s="103"/>
      <c r="CSW91" s="184"/>
      <c r="CSX91" s="108"/>
      <c r="CSY91" s="103"/>
      <c r="CSZ91" s="103"/>
      <c r="CTA91" s="103"/>
      <c r="CTB91" s="103"/>
      <c r="CTC91" s="103"/>
      <c r="CTD91" s="103"/>
      <c r="CTE91" s="184"/>
      <c r="CTF91" s="108"/>
      <c r="CTG91" s="103"/>
      <c r="CTH91" s="103"/>
      <c r="CTI91" s="103"/>
      <c r="CTJ91" s="103"/>
      <c r="CTK91" s="103"/>
      <c r="CTL91" s="103"/>
      <c r="CTM91" s="184"/>
      <c r="CTN91" s="108"/>
      <c r="CTO91" s="103"/>
      <c r="CTP91" s="103"/>
      <c r="CTQ91" s="103"/>
      <c r="CTR91" s="103"/>
      <c r="CTS91" s="103"/>
      <c r="CTT91" s="103"/>
      <c r="CTU91" s="184"/>
      <c r="CTV91" s="108"/>
      <c r="CTW91" s="103"/>
      <c r="CTX91" s="103"/>
      <c r="CTY91" s="103"/>
      <c r="CTZ91" s="103"/>
      <c r="CUA91" s="103"/>
      <c r="CUB91" s="103"/>
      <c r="CUC91" s="184"/>
      <c r="CUD91" s="108"/>
      <c r="CUE91" s="103"/>
      <c r="CUF91" s="103"/>
      <c r="CUG91" s="103"/>
      <c r="CUH91" s="103"/>
      <c r="CUI91" s="103"/>
      <c r="CUJ91" s="103"/>
      <c r="CUK91" s="184"/>
      <c r="CUL91" s="108"/>
      <c r="CUM91" s="103"/>
      <c r="CUN91" s="103"/>
      <c r="CUO91" s="103"/>
      <c r="CUP91" s="103"/>
      <c r="CUQ91" s="103"/>
      <c r="CUR91" s="103"/>
      <c r="CUS91" s="184"/>
      <c r="CUT91" s="108"/>
      <c r="CUU91" s="103"/>
      <c r="CUV91" s="103"/>
      <c r="CUW91" s="103"/>
      <c r="CUX91" s="103"/>
      <c r="CUY91" s="103"/>
      <c r="CUZ91" s="103"/>
      <c r="CVA91" s="184"/>
      <c r="CVB91" s="108"/>
      <c r="CVC91" s="103"/>
      <c r="CVD91" s="103"/>
      <c r="CVE91" s="103"/>
      <c r="CVF91" s="103"/>
      <c r="CVG91" s="103"/>
      <c r="CVH91" s="103"/>
      <c r="CVI91" s="184"/>
      <c r="CVJ91" s="108"/>
      <c r="CVK91" s="103"/>
      <c r="CVL91" s="103"/>
      <c r="CVM91" s="103"/>
      <c r="CVN91" s="103"/>
      <c r="CVO91" s="103"/>
      <c r="CVP91" s="103"/>
      <c r="CVQ91" s="184"/>
      <c r="CVR91" s="108"/>
      <c r="CVS91" s="103"/>
      <c r="CVT91" s="103"/>
      <c r="CVU91" s="103"/>
      <c r="CVV91" s="103"/>
      <c r="CVW91" s="103"/>
      <c r="CVX91" s="103"/>
      <c r="CVY91" s="184"/>
      <c r="CVZ91" s="108"/>
      <c r="CWA91" s="103"/>
      <c r="CWB91" s="103"/>
      <c r="CWC91" s="103"/>
      <c r="CWD91" s="103"/>
      <c r="CWE91" s="103"/>
      <c r="CWF91" s="103"/>
      <c r="CWG91" s="184"/>
      <c r="CWH91" s="108"/>
      <c r="CWI91" s="103"/>
      <c r="CWJ91" s="103"/>
      <c r="CWK91" s="103"/>
      <c r="CWL91" s="103"/>
      <c r="CWM91" s="103"/>
      <c r="CWN91" s="103"/>
      <c r="CWO91" s="184"/>
      <c r="CWP91" s="108"/>
      <c r="CWQ91" s="103"/>
      <c r="CWR91" s="103"/>
      <c r="CWS91" s="103"/>
      <c r="CWT91" s="103"/>
      <c r="CWU91" s="103"/>
      <c r="CWV91" s="103"/>
      <c r="CWW91" s="184"/>
      <c r="CWX91" s="108"/>
      <c r="CWY91" s="103"/>
      <c r="CWZ91" s="103"/>
      <c r="CXA91" s="103"/>
      <c r="CXB91" s="103"/>
      <c r="CXC91" s="103"/>
      <c r="CXD91" s="103"/>
      <c r="CXE91" s="184"/>
      <c r="CXF91" s="108"/>
      <c r="CXG91" s="103"/>
      <c r="CXH91" s="103"/>
      <c r="CXI91" s="103"/>
      <c r="CXJ91" s="103"/>
      <c r="CXK91" s="103"/>
      <c r="CXL91" s="103"/>
      <c r="CXM91" s="184"/>
      <c r="CXN91" s="108"/>
      <c r="CXO91" s="103"/>
      <c r="CXP91" s="103"/>
      <c r="CXQ91" s="103"/>
      <c r="CXR91" s="103"/>
      <c r="CXS91" s="103"/>
      <c r="CXT91" s="103"/>
      <c r="CXU91" s="184"/>
      <c r="CXV91" s="108"/>
      <c r="CXW91" s="103"/>
      <c r="CXX91" s="103"/>
      <c r="CXY91" s="103"/>
      <c r="CXZ91" s="103"/>
      <c r="CYA91" s="103"/>
      <c r="CYB91" s="103"/>
      <c r="CYC91" s="184"/>
      <c r="CYD91" s="108"/>
      <c r="CYE91" s="103"/>
      <c r="CYF91" s="103"/>
      <c r="CYG91" s="103"/>
      <c r="CYH91" s="103"/>
      <c r="CYI91" s="103"/>
      <c r="CYJ91" s="103"/>
      <c r="CYK91" s="184"/>
      <c r="CYL91" s="108"/>
      <c r="CYM91" s="103"/>
      <c r="CYN91" s="103"/>
      <c r="CYO91" s="103"/>
      <c r="CYP91" s="103"/>
      <c r="CYQ91" s="103"/>
      <c r="CYR91" s="103"/>
      <c r="CYS91" s="184"/>
      <c r="CYT91" s="108"/>
      <c r="CYU91" s="103"/>
      <c r="CYV91" s="103"/>
      <c r="CYW91" s="103"/>
      <c r="CYX91" s="103"/>
      <c r="CYY91" s="103"/>
      <c r="CYZ91" s="103"/>
      <c r="CZA91" s="184"/>
      <c r="CZB91" s="108"/>
      <c r="CZC91" s="103"/>
      <c r="CZD91" s="103"/>
      <c r="CZE91" s="103"/>
      <c r="CZF91" s="103"/>
      <c r="CZG91" s="103"/>
      <c r="CZH91" s="103"/>
      <c r="CZI91" s="184"/>
      <c r="CZJ91" s="108"/>
      <c r="CZK91" s="103"/>
      <c r="CZL91" s="103"/>
      <c r="CZM91" s="103"/>
      <c r="CZN91" s="103"/>
      <c r="CZO91" s="103"/>
      <c r="CZP91" s="103"/>
      <c r="CZQ91" s="184"/>
      <c r="CZR91" s="108"/>
      <c r="CZS91" s="103"/>
      <c r="CZT91" s="103"/>
      <c r="CZU91" s="103"/>
      <c r="CZV91" s="103"/>
      <c r="CZW91" s="103"/>
      <c r="CZX91" s="103"/>
      <c r="CZY91" s="184"/>
      <c r="CZZ91" s="108"/>
      <c r="DAA91" s="103"/>
      <c r="DAB91" s="103"/>
      <c r="DAC91" s="103"/>
      <c r="DAD91" s="103"/>
      <c r="DAE91" s="103"/>
      <c r="DAF91" s="103"/>
      <c r="DAG91" s="184"/>
      <c r="DAH91" s="108"/>
      <c r="DAI91" s="103"/>
      <c r="DAJ91" s="103"/>
      <c r="DAK91" s="103"/>
      <c r="DAL91" s="103"/>
      <c r="DAM91" s="103"/>
      <c r="DAN91" s="103"/>
      <c r="DAO91" s="184"/>
      <c r="DAP91" s="108"/>
      <c r="DAQ91" s="103"/>
      <c r="DAR91" s="103"/>
      <c r="DAS91" s="103"/>
      <c r="DAT91" s="103"/>
      <c r="DAU91" s="103"/>
      <c r="DAV91" s="103"/>
      <c r="DAW91" s="184"/>
      <c r="DAX91" s="108"/>
      <c r="DAY91" s="103"/>
      <c r="DAZ91" s="103"/>
      <c r="DBA91" s="103"/>
      <c r="DBB91" s="103"/>
      <c r="DBC91" s="103"/>
      <c r="DBD91" s="103"/>
      <c r="DBE91" s="184"/>
      <c r="DBF91" s="108"/>
      <c r="DBG91" s="103"/>
      <c r="DBH91" s="103"/>
      <c r="DBI91" s="103"/>
      <c r="DBJ91" s="103"/>
      <c r="DBK91" s="103"/>
      <c r="DBL91" s="103"/>
      <c r="DBM91" s="184"/>
      <c r="DBN91" s="108"/>
      <c r="DBO91" s="103"/>
      <c r="DBP91" s="103"/>
      <c r="DBQ91" s="103"/>
      <c r="DBR91" s="103"/>
      <c r="DBS91" s="103"/>
      <c r="DBT91" s="103"/>
      <c r="DBU91" s="184"/>
      <c r="DBV91" s="108"/>
      <c r="DBW91" s="103"/>
      <c r="DBX91" s="103"/>
      <c r="DBY91" s="103"/>
      <c r="DBZ91" s="103"/>
      <c r="DCA91" s="103"/>
      <c r="DCB91" s="103"/>
      <c r="DCC91" s="184"/>
      <c r="DCD91" s="108"/>
      <c r="DCE91" s="103"/>
      <c r="DCF91" s="103"/>
      <c r="DCG91" s="103"/>
      <c r="DCH91" s="103"/>
      <c r="DCI91" s="103"/>
      <c r="DCJ91" s="103"/>
      <c r="DCK91" s="184"/>
      <c r="DCL91" s="108"/>
      <c r="DCM91" s="103"/>
      <c r="DCN91" s="103"/>
      <c r="DCO91" s="103"/>
      <c r="DCP91" s="103"/>
      <c r="DCQ91" s="103"/>
      <c r="DCR91" s="103"/>
      <c r="DCS91" s="184"/>
      <c r="DCT91" s="108"/>
      <c r="DCU91" s="103"/>
      <c r="DCV91" s="103"/>
      <c r="DCW91" s="103"/>
      <c r="DCX91" s="103"/>
      <c r="DCY91" s="103"/>
      <c r="DCZ91" s="103"/>
      <c r="DDA91" s="184"/>
      <c r="DDB91" s="108"/>
      <c r="DDC91" s="103"/>
      <c r="DDD91" s="103"/>
      <c r="DDE91" s="103"/>
      <c r="DDF91" s="103"/>
      <c r="DDG91" s="103"/>
      <c r="DDH91" s="103"/>
      <c r="DDI91" s="184"/>
      <c r="DDJ91" s="108"/>
      <c r="DDK91" s="103"/>
      <c r="DDL91" s="103"/>
      <c r="DDM91" s="103"/>
      <c r="DDN91" s="103"/>
      <c r="DDO91" s="103"/>
      <c r="DDP91" s="103"/>
      <c r="DDQ91" s="184"/>
      <c r="DDR91" s="108"/>
      <c r="DDS91" s="103"/>
      <c r="DDT91" s="103"/>
      <c r="DDU91" s="103"/>
      <c r="DDV91" s="103"/>
      <c r="DDW91" s="103"/>
      <c r="DDX91" s="103"/>
      <c r="DDY91" s="184"/>
      <c r="DDZ91" s="108"/>
      <c r="DEA91" s="103"/>
      <c r="DEB91" s="103"/>
      <c r="DEC91" s="103"/>
      <c r="DED91" s="103"/>
      <c r="DEE91" s="103"/>
      <c r="DEF91" s="103"/>
      <c r="DEG91" s="184"/>
      <c r="DEH91" s="108"/>
      <c r="DEI91" s="103"/>
      <c r="DEJ91" s="103"/>
      <c r="DEK91" s="103"/>
      <c r="DEL91" s="103"/>
      <c r="DEM91" s="103"/>
      <c r="DEN91" s="103"/>
      <c r="DEO91" s="184"/>
      <c r="DEP91" s="108"/>
      <c r="DEQ91" s="103"/>
      <c r="DER91" s="103"/>
      <c r="DES91" s="103"/>
      <c r="DET91" s="103"/>
      <c r="DEU91" s="103"/>
      <c r="DEV91" s="103"/>
      <c r="DEW91" s="184"/>
      <c r="DEX91" s="108"/>
      <c r="DEY91" s="103"/>
      <c r="DEZ91" s="103"/>
      <c r="DFA91" s="103"/>
      <c r="DFB91" s="103"/>
      <c r="DFC91" s="103"/>
      <c r="DFD91" s="103"/>
      <c r="DFE91" s="184"/>
      <c r="DFF91" s="108"/>
      <c r="DFG91" s="103"/>
      <c r="DFH91" s="103"/>
      <c r="DFI91" s="103"/>
      <c r="DFJ91" s="103"/>
      <c r="DFK91" s="103"/>
      <c r="DFL91" s="103"/>
      <c r="DFM91" s="184"/>
      <c r="DFN91" s="108"/>
      <c r="DFO91" s="103"/>
      <c r="DFP91" s="103"/>
      <c r="DFQ91" s="103"/>
      <c r="DFR91" s="103"/>
      <c r="DFS91" s="103"/>
      <c r="DFT91" s="103"/>
      <c r="DFU91" s="184"/>
      <c r="DFV91" s="108"/>
      <c r="DFW91" s="103"/>
      <c r="DFX91" s="103"/>
      <c r="DFY91" s="103"/>
      <c r="DFZ91" s="103"/>
      <c r="DGA91" s="103"/>
      <c r="DGB91" s="103"/>
      <c r="DGC91" s="184"/>
      <c r="DGD91" s="108"/>
      <c r="DGE91" s="103"/>
      <c r="DGF91" s="103"/>
      <c r="DGG91" s="103"/>
      <c r="DGH91" s="103"/>
      <c r="DGI91" s="103"/>
      <c r="DGJ91" s="103"/>
      <c r="DGK91" s="184"/>
      <c r="DGL91" s="108"/>
      <c r="DGM91" s="103"/>
      <c r="DGN91" s="103"/>
      <c r="DGO91" s="103"/>
      <c r="DGP91" s="103"/>
      <c r="DGQ91" s="103"/>
      <c r="DGR91" s="103"/>
      <c r="DGS91" s="184"/>
      <c r="DGT91" s="108"/>
      <c r="DGU91" s="103"/>
      <c r="DGV91" s="103"/>
      <c r="DGW91" s="103"/>
      <c r="DGX91" s="103"/>
      <c r="DGY91" s="103"/>
      <c r="DGZ91" s="103"/>
      <c r="DHA91" s="184"/>
      <c r="DHB91" s="108"/>
      <c r="DHC91" s="103"/>
      <c r="DHD91" s="103"/>
      <c r="DHE91" s="103"/>
      <c r="DHF91" s="103"/>
      <c r="DHG91" s="103"/>
      <c r="DHH91" s="103"/>
      <c r="DHI91" s="184"/>
      <c r="DHJ91" s="108"/>
      <c r="DHK91" s="103"/>
      <c r="DHL91" s="103"/>
      <c r="DHM91" s="103"/>
      <c r="DHN91" s="103"/>
      <c r="DHO91" s="103"/>
      <c r="DHP91" s="103"/>
      <c r="DHQ91" s="184"/>
      <c r="DHR91" s="108"/>
      <c r="DHS91" s="103"/>
      <c r="DHT91" s="103"/>
      <c r="DHU91" s="103"/>
      <c r="DHV91" s="103"/>
      <c r="DHW91" s="103"/>
      <c r="DHX91" s="103"/>
      <c r="DHY91" s="184"/>
      <c r="DHZ91" s="108"/>
      <c r="DIA91" s="103"/>
      <c r="DIB91" s="103"/>
      <c r="DIC91" s="103"/>
      <c r="DID91" s="103"/>
      <c r="DIE91" s="103"/>
      <c r="DIF91" s="103"/>
      <c r="DIG91" s="184"/>
      <c r="DIH91" s="108"/>
      <c r="DII91" s="103"/>
      <c r="DIJ91" s="103"/>
      <c r="DIK91" s="103"/>
      <c r="DIL91" s="103"/>
      <c r="DIM91" s="103"/>
      <c r="DIN91" s="103"/>
      <c r="DIO91" s="184"/>
      <c r="DIP91" s="108"/>
      <c r="DIQ91" s="103"/>
      <c r="DIR91" s="103"/>
      <c r="DIS91" s="103"/>
      <c r="DIT91" s="103"/>
      <c r="DIU91" s="103"/>
      <c r="DIV91" s="103"/>
      <c r="DIW91" s="184"/>
      <c r="DIX91" s="108"/>
      <c r="DIY91" s="103"/>
      <c r="DIZ91" s="103"/>
      <c r="DJA91" s="103"/>
      <c r="DJB91" s="103"/>
      <c r="DJC91" s="103"/>
      <c r="DJD91" s="103"/>
      <c r="DJE91" s="184"/>
      <c r="DJF91" s="108"/>
      <c r="DJG91" s="103"/>
      <c r="DJH91" s="103"/>
      <c r="DJI91" s="103"/>
      <c r="DJJ91" s="103"/>
      <c r="DJK91" s="103"/>
      <c r="DJL91" s="103"/>
      <c r="DJM91" s="184"/>
      <c r="DJN91" s="108"/>
      <c r="DJO91" s="103"/>
      <c r="DJP91" s="103"/>
      <c r="DJQ91" s="103"/>
      <c r="DJR91" s="103"/>
      <c r="DJS91" s="103"/>
      <c r="DJT91" s="103"/>
      <c r="DJU91" s="184"/>
      <c r="DJV91" s="108"/>
      <c r="DJW91" s="103"/>
      <c r="DJX91" s="103"/>
      <c r="DJY91" s="103"/>
      <c r="DJZ91" s="103"/>
      <c r="DKA91" s="103"/>
      <c r="DKB91" s="103"/>
      <c r="DKC91" s="184"/>
      <c r="DKD91" s="108"/>
      <c r="DKE91" s="103"/>
      <c r="DKF91" s="103"/>
      <c r="DKG91" s="103"/>
      <c r="DKH91" s="103"/>
      <c r="DKI91" s="103"/>
      <c r="DKJ91" s="103"/>
      <c r="DKK91" s="184"/>
      <c r="DKL91" s="108"/>
      <c r="DKM91" s="103"/>
      <c r="DKN91" s="103"/>
      <c r="DKO91" s="103"/>
      <c r="DKP91" s="103"/>
      <c r="DKQ91" s="103"/>
      <c r="DKR91" s="103"/>
      <c r="DKS91" s="184"/>
      <c r="DKT91" s="108"/>
      <c r="DKU91" s="103"/>
      <c r="DKV91" s="103"/>
      <c r="DKW91" s="103"/>
      <c r="DKX91" s="103"/>
      <c r="DKY91" s="103"/>
      <c r="DKZ91" s="103"/>
      <c r="DLA91" s="184"/>
      <c r="DLB91" s="108"/>
      <c r="DLC91" s="103"/>
      <c r="DLD91" s="103"/>
      <c r="DLE91" s="103"/>
      <c r="DLF91" s="103"/>
      <c r="DLG91" s="103"/>
      <c r="DLH91" s="103"/>
      <c r="DLI91" s="184"/>
      <c r="DLJ91" s="108"/>
      <c r="DLK91" s="103"/>
      <c r="DLL91" s="103"/>
      <c r="DLM91" s="103"/>
      <c r="DLN91" s="103"/>
      <c r="DLO91" s="103"/>
      <c r="DLP91" s="103"/>
      <c r="DLQ91" s="184"/>
      <c r="DLR91" s="108"/>
      <c r="DLS91" s="103"/>
      <c r="DLT91" s="103"/>
      <c r="DLU91" s="103"/>
      <c r="DLV91" s="103"/>
      <c r="DLW91" s="103"/>
      <c r="DLX91" s="103"/>
      <c r="DLY91" s="184"/>
      <c r="DLZ91" s="108"/>
      <c r="DMA91" s="103"/>
      <c r="DMB91" s="103"/>
      <c r="DMC91" s="103"/>
      <c r="DMD91" s="103"/>
      <c r="DME91" s="103"/>
      <c r="DMF91" s="103"/>
      <c r="DMG91" s="184"/>
      <c r="DMH91" s="108"/>
      <c r="DMI91" s="103"/>
      <c r="DMJ91" s="103"/>
      <c r="DMK91" s="103"/>
      <c r="DML91" s="103"/>
      <c r="DMM91" s="103"/>
      <c r="DMN91" s="103"/>
      <c r="DMO91" s="184"/>
      <c r="DMP91" s="108"/>
      <c r="DMQ91" s="103"/>
      <c r="DMR91" s="103"/>
      <c r="DMS91" s="103"/>
      <c r="DMT91" s="103"/>
      <c r="DMU91" s="103"/>
      <c r="DMV91" s="103"/>
      <c r="DMW91" s="184"/>
      <c r="DMX91" s="108"/>
      <c r="DMY91" s="103"/>
      <c r="DMZ91" s="103"/>
      <c r="DNA91" s="103"/>
      <c r="DNB91" s="103"/>
      <c r="DNC91" s="103"/>
      <c r="DND91" s="103"/>
      <c r="DNE91" s="184"/>
      <c r="DNF91" s="108"/>
      <c r="DNG91" s="103"/>
      <c r="DNH91" s="103"/>
      <c r="DNI91" s="103"/>
      <c r="DNJ91" s="103"/>
      <c r="DNK91" s="103"/>
      <c r="DNL91" s="103"/>
      <c r="DNM91" s="184"/>
      <c r="DNN91" s="108"/>
      <c r="DNO91" s="103"/>
      <c r="DNP91" s="103"/>
      <c r="DNQ91" s="103"/>
      <c r="DNR91" s="103"/>
      <c r="DNS91" s="103"/>
      <c r="DNT91" s="103"/>
      <c r="DNU91" s="184"/>
      <c r="DNV91" s="108"/>
      <c r="DNW91" s="103"/>
      <c r="DNX91" s="103"/>
      <c r="DNY91" s="103"/>
      <c r="DNZ91" s="103"/>
      <c r="DOA91" s="103"/>
      <c r="DOB91" s="103"/>
      <c r="DOC91" s="184"/>
      <c r="DOD91" s="108"/>
      <c r="DOE91" s="103"/>
      <c r="DOF91" s="103"/>
      <c r="DOG91" s="103"/>
      <c r="DOH91" s="103"/>
      <c r="DOI91" s="103"/>
      <c r="DOJ91" s="103"/>
      <c r="DOK91" s="184"/>
      <c r="DOL91" s="108"/>
      <c r="DOM91" s="103"/>
      <c r="DON91" s="103"/>
      <c r="DOO91" s="103"/>
      <c r="DOP91" s="103"/>
      <c r="DOQ91" s="103"/>
      <c r="DOR91" s="103"/>
      <c r="DOS91" s="184"/>
      <c r="DOT91" s="108"/>
      <c r="DOU91" s="103"/>
      <c r="DOV91" s="103"/>
      <c r="DOW91" s="103"/>
      <c r="DOX91" s="103"/>
      <c r="DOY91" s="103"/>
      <c r="DOZ91" s="103"/>
      <c r="DPA91" s="184"/>
      <c r="DPB91" s="108"/>
      <c r="DPC91" s="103"/>
      <c r="DPD91" s="103"/>
      <c r="DPE91" s="103"/>
      <c r="DPF91" s="103"/>
      <c r="DPG91" s="103"/>
      <c r="DPH91" s="103"/>
      <c r="DPI91" s="184"/>
      <c r="DPJ91" s="108"/>
      <c r="DPK91" s="103"/>
      <c r="DPL91" s="103"/>
      <c r="DPM91" s="103"/>
      <c r="DPN91" s="103"/>
      <c r="DPO91" s="103"/>
      <c r="DPP91" s="103"/>
      <c r="DPQ91" s="184"/>
      <c r="DPR91" s="108"/>
      <c r="DPS91" s="103"/>
      <c r="DPT91" s="103"/>
      <c r="DPU91" s="103"/>
      <c r="DPV91" s="103"/>
      <c r="DPW91" s="103"/>
      <c r="DPX91" s="103"/>
      <c r="DPY91" s="184"/>
      <c r="DPZ91" s="108"/>
      <c r="DQA91" s="103"/>
      <c r="DQB91" s="103"/>
      <c r="DQC91" s="103"/>
      <c r="DQD91" s="103"/>
      <c r="DQE91" s="103"/>
      <c r="DQF91" s="103"/>
      <c r="DQG91" s="184"/>
      <c r="DQH91" s="108"/>
      <c r="DQI91" s="103"/>
      <c r="DQJ91" s="103"/>
      <c r="DQK91" s="103"/>
      <c r="DQL91" s="103"/>
      <c r="DQM91" s="103"/>
      <c r="DQN91" s="103"/>
      <c r="DQO91" s="184"/>
      <c r="DQP91" s="108"/>
      <c r="DQQ91" s="103"/>
      <c r="DQR91" s="103"/>
      <c r="DQS91" s="103"/>
      <c r="DQT91" s="103"/>
      <c r="DQU91" s="103"/>
      <c r="DQV91" s="103"/>
      <c r="DQW91" s="184"/>
      <c r="DQX91" s="108"/>
      <c r="DQY91" s="103"/>
      <c r="DQZ91" s="103"/>
      <c r="DRA91" s="103"/>
      <c r="DRB91" s="103"/>
      <c r="DRC91" s="103"/>
      <c r="DRD91" s="103"/>
      <c r="DRE91" s="184"/>
      <c r="DRF91" s="108"/>
      <c r="DRG91" s="103"/>
      <c r="DRH91" s="103"/>
      <c r="DRI91" s="103"/>
      <c r="DRJ91" s="103"/>
      <c r="DRK91" s="103"/>
      <c r="DRL91" s="103"/>
      <c r="DRM91" s="184"/>
      <c r="DRN91" s="108"/>
      <c r="DRO91" s="103"/>
      <c r="DRP91" s="103"/>
      <c r="DRQ91" s="103"/>
      <c r="DRR91" s="103"/>
      <c r="DRS91" s="103"/>
      <c r="DRT91" s="103"/>
      <c r="DRU91" s="184"/>
      <c r="DRV91" s="108"/>
      <c r="DRW91" s="103"/>
      <c r="DRX91" s="103"/>
      <c r="DRY91" s="103"/>
      <c r="DRZ91" s="103"/>
      <c r="DSA91" s="103"/>
      <c r="DSB91" s="103"/>
      <c r="DSC91" s="184"/>
      <c r="DSD91" s="108"/>
      <c r="DSE91" s="103"/>
      <c r="DSF91" s="103"/>
      <c r="DSG91" s="103"/>
      <c r="DSH91" s="103"/>
      <c r="DSI91" s="103"/>
      <c r="DSJ91" s="103"/>
      <c r="DSK91" s="184"/>
      <c r="DSL91" s="108"/>
      <c r="DSM91" s="103"/>
      <c r="DSN91" s="103"/>
      <c r="DSO91" s="103"/>
      <c r="DSP91" s="103"/>
      <c r="DSQ91" s="103"/>
      <c r="DSR91" s="103"/>
      <c r="DSS91" s="184"/>
      <c r="DST91" s="108"/>
      <c r="DSU91" s="103"/>
      <c r="DSV91" s="103"/>
      <c r="DSW91" s="103"/>
      <c r="DSX91" s="103"/>
      <c r="DSY91" s="103"/>
      <c r="DSZ91" s="103"/>
      <c r="DTA91" s="184"/>
      <c r="DTB91" s="108"/>
      <c r="DTC91" s="103"/>
      <c r="DTD91" s="103"/>
      <c r="DTE91" s="103"/>
      <c r="DTF91" s="103"/>
      <c r="DTG91" s="103"/>
      <c r="DTH91" s="103"/>
      <c r="DTI91" s="184"/>
      <c r="DTJ91" s="108"/>
      <c r="DTK91" s="103"/>
      <c r="DTL91" s="103"/>
      <c r="DTM91" s="103"/>
      <c r="DTN91" s="103"/>
      <c r="DTO91" s="103"/>
      <c r="DTP91" s="103"/>
      <c r="DTQ91" s="184"/>
      <c r="DTR91" s="108"/>
      <c r="DTS91" s="103"/>
      <c r="DTT91" s="103"/>
      <c r="DTU91" s="103"/>
      <c r="DTV91" s="103"/>
      <c r="DTW91" s="103"/>
      <c r="DTX91" s="103"/>
      <c r="DTY91" s="184"/>
      <c r="DTZ91" s="108"/>
      <c r="DUA91" s="103"/>
      <c r="DUB91" s="103"/>
      <c r="DUC91" s="103"/>
      <c r="DUD91" s="103"/>
      <c r="DUE91" s="103"/>
      <c r="DUF91" s="103"/>
      <c r="DUG91" s="184"/>
      <c r="DUH91" s="108"/>
      <c r="DUI91" s="103"/>
      <c r="DUJ91" s="103"/>
      <c r="DUK91" s="103"/>
      <c r="DUL91" s="103"/>
      <c r="DUM91" s="103"/>
      <c r="DUN91" s="103"/>
      <c r="DUO91" s="184"/>
      <c r="DUP91" s="108"/>
      <c r="DUQ91" s="103"/>
      <c r="DUR91" s="103"/>
      <c r="DUS91" s="103"/>
      <c r="DUT91" s="103"/>
      <c r="DUU91" s="103"/>
      <c r="DUV91" s="103"/>
      <c r="DUW91" s="184"/>
      <c r="DUX91" s="108"/>
      <c r="DUY91" s="103"/>
      <c r="DUZ91" s="103"/>
      <c r="DVA91" s="103"/>
      <c r="DVB91" s="103"/>
      <c r="DVC91" s="103"/>
      <c r="DVD91" s="103"/>
      <c r="DVE91" s="184"/>
      <c r="DVF91" s="108"/>
      <c r="DVG91" s="103"/>
      <c r="DVH91" s="103"/>
      <c r="DVI91" s="103"/>
      <c r="DVJ91" s="103"/>
      <c r="DVK91" s="103"/>
      <c r="DVL91" s="103"/>
      <c r="DVM91" s="184"/>
      <c r="DVN91" s="108"/>
      <c r="DVO91" s="103"/>
      <c r="DVP91" s="103"/>
      <c r="DVQ91" s="103"/>
      <c r="DVR91" s="103"/>
      <c r="DVS91" s="103"/>
      <c r="DVT91" s="103"/>
      <c r="DVU91" s="184"/>
      <c r="DVV91" s="108"/>
      <c r="DVW91" s="103"/>
      <c r="DVX91" s="103"/>
      <c r="DVY91" s="103"/>
      <c r="DVZ91" s="103"/>
      <c r="DWA91" s="103"/>
      <c r="DWB91" s="103"/>
      <c r="DWC91" s="184"/>
      <c r="DWD91" s="108"/>
      <c r="DWE91" s="103"/>
      <c r="DWF91" s="103"/>
      <c r="DWG91" s="103"/>
      <c r="DWH91" s="103"/>
      <c r="DWI91" s="103"/>
      <c r="DWJ91" s="103"/>
      <c r="DWK91" s="184"/>
      <c r="DWL91" s="108"/>
      <c r="DWM91" s="103"/>
      <c r="DWN91" s="103"/>
      <c r="DWO91" s="103"/>
      <c r="DWP91" s="103"/>
      <c r="DWQ91" s="103"/>
      <c r="DWR91" s="103"/>
      <c r="DWS91" s="184"/>
      <c r="DWT91" s="108"/>
      <c r="DWU91" s="103"/>
      <c r="DWV91" s="103"/>
      <c r="DWW91" s="103"/>
      <c r="DWX91" s="103"/>
      <c r="DWY91" s="103"/>
      <c r="DWZ91" s="103"/>
      <c r="DXA91" s="184"/>
      <c r="DXB91" s="108"/>
      <c r="DXC91" s="103"/>
      <c r="DXD91" s="103"/>
      <c r="DXE91" s="103"/>
      <c r="DXF91" s="103"/>
      <c r="DXG91" s="103"/>
      <c r="DXH91" s="103"/>
      <c r="DXI91" s="184"/>
      <c r="DXJ91" s="108"/>
      <c r="DXK91" s="103"/>
      <c r="DXL91" s="103"/>
      <c r="DXM91" s="103"/>
      <c r="DXN91" s="103"/>
      <c r="DXO91" s="103"/>
      <c r="DXP91" s="103"/>
      <c r="DXQ91" s="184"/>
      <c r="DXR91" s="108"/>
      <c r="DXS91" s="103"/>
      <c r="DXT91" s="103"/>
      <c r="DXU91" s="103"/>
      <c r="DXV91" s="103"/>
      <c r="DXW91" s="103"/>
      <c r="DXX91" s="103"/>
      <c r="DXY91" s="184"/>
      <c r="DXZ91" s="108"/>
      <c r="DYA91" s="103"/>
      <c r="DYB91" s="103"/>
      <c r="DYC91" s="103"/>
      <c r="DYD91" s="103"/>
      <c r="DYE91" s="103"/>
      <c r="DYF91" s="103"/>
      <c r="DYG91" s="184"/>
      <c r="DYH91" s="108"/>
      <c r="DYI91" s="103"/>
      <c r="DYJ91" s="103"/>
      <c r="DYK91" s="103"/>
      <c r="DYL91" s="103"/>
      <c r="DYM91" s="103"/>
      <c r="DYN91" s="103"/>
      <c r="DYO91" s="184"/>
      <c r="DYP91" s="108"/>
      <c r="DYQ91" s="103"/>
      <c r="DYR91" s="103"/>
      <c r="DYS91" s="103"/>
      <c r="DYT91" s="103"/>
      <c r="DYU91" s="103"/>
      <c r="DYV91" s="103"/>
      <c r="DYW91" s="184"/>
      <c r="DYX91" s="108"/>
      <c r="DYY91" s="103"/>
      <c r="DYZ91" s="103"/>
      <c r="DZA91" s="103"/>
      <c r="DZB91" s="103"/>
      <c r="DZC91" s="103"/>
      <c r="DZD91" s="103"/>
      <c r="DZE91" s="184"/>
      <c r="DZF91" s="108"/>
      <c r="DZG91" s="103"/>
      <c r="DZH91" s="103"/>
      <c r="DZI91" s="103"/>
      <c r="DZJ91" s="103"/>
      <c r="DZK91" s="103"/>
      <c r="DZL91" s="103"/>
      <c r="DZM91" s="184"/>
      <c r="DZN91" s="108"/>
      <c r="DZO91" s="103"/>
      <c r="DZP91" s="103"/>
      <c r="DZQ91" s="103"/>
      <c r="DZR91" s="103"/>
      <c r="DZS91" s="103"/>
      <c r="DZT91" s="103"/>
      <c r="DZU91" s="184"/>
      <c r="DZV91" s="108"/>
      <c r="DZW91" s="103"/>
      <c r="DZX91" s="103"/>
      <c r="DZY91" s="103"/>
      <c r="DZZ91" s="103"/>
      <c r="EAA91" s="103"/>
      <c r="EAB91" s="103"/>
      <c r="EAC91" s="184"/>
      <c r="EAD91" s="108"/>
      <c r="EAE91" s="103"/>
      <c r="EAF91" s="103"/>
      <c r="EAG91" s="103"/>
      <c r="EAH91" s="103"/>
      <c r="EAI91" s="103"/>
      <c r="EAJ91" s="103"/>
      <c r="EAK91" s="184"/>
      <c r="EAL91" s="108"/>
      <c r="EAM91" s="103"/>
      <c r="EAN91" s="103"/>
      <c r="EAO91" s="103"/>
      <c r="EAP91" s="103"/>
      <c r="EAQ91" s="103"/>
      <c r="EAR91" s="103"/>
      <c r="EAS91" s="184"/>
      <c r="EAT91" s="108"/>
      <c r="EAU91" s="103"/>
      <c r="EAV91" s="103"/>
      <c r="EAW91" s="103"/>
      <c r="EAX91" s="103"/>
      <c r="EAY91" s="103"/>
      <c r="EAZ91" s="103"/>
      <c r="EBA91" s="184"/>
      <c r="EBB91" s="108"/>
      <c r="EBC91" s="103"/>
      <c r="EBD91" s="103"/>
      <c r="EBE91" s="103"/>
      <c r="EBF91" s="103"/>
      <c r="EBG91" s="103"/>
      <c r="EBH91" s="103"/>
      <c r="EBI91" s="184"/>
      <c r="EBJ91" s="108"/>
      <c r="EBK91" s="103"/>
      <c r="EBL91" s="103"/>
      <c r="EBM91" s="103"/>
      <c r="EBN91" s="103"/>
      <c r="EBO91" s="103"/>
      <c r="EBP91" s="103"/>
      <c r="EBQ91" s="184"/>
      <c r="EBR91" s="108"/>
      <c r="EBS91" s="103"/>
      <c r="EBT91" s="103"/>
      <c r="EBU91" s="103"/>
      <c r="EBV91" s="103"/>
      <c r="EBW91" s="103"/>
      <c r="EBX91" s="103"/>
      <c r="EBY91" s="184"/>
      <c r="EBZ91" s="108"/>
      <c r="ECA91" s="103"/>
      <c r="ECB91" s="103"/>
      <c r="ECC91" s="103"/>
      <c r="ECD91" s="103"/>
      <c r="ECE91" s="103"/>
      <c r="ECF91" s="103"/>
      <c r="ECG91" s="184"/>
      <c r="ECH91" s="108"/>
      <c r="ECI91" s="103"/>
      <c r="ECJ91" s="103"/>
      <c r="ECK91" s="103"/>
      <c r="ECL91" s="103"/>
      <c r="ECM91" s="103"/>
      <c r="ECN91" s="103"/>
      <c r="ECO91" s="184"/>
      <c r="ECP91" s="108"/>
      <c r="ECQ91" s="103"/>
      <c r="ECR91" s="103"/>
      <c r="ECS91" s="103"/>
      <c r="ECT91" s="103"/>
      <c r="ECU91" s="103"/>
      <c r="ECV91" s="103"/>
      <c r="ECW91" s="184"/>
      <c r="ECX91" s="108"/>
      <c r="ECY91" s="103"/>
      <c r="ECZ91" s="103"/>
      <c r="EDA91" s="103"/>
      <c r="EDB91" s="103"/>
      <c r="EDC91" s="103"/>
      <c r="EDD91" s="103"/>
      <c r="EDE91" s="184"/>
      <c r="EDF91" s="108"/>
      <c r="EDG91" s="103"/>
      <c r="EDH91" s="103"/>
      <c r="EDI91" s="103"/>
      <c r="EDJ91" s="103"/>
      <c r="EDK91" s="103"/>
      <c r="EDL91" s="103"/>
      <c r="EDM91" s="184"/>
      <c r="EDN91" s="108"/>
      <c r="EDO91" s="103"/>
      <c r="EDP91" s="103"/>
      <c r="EDQ91" s="103"/>
      <c r="EDR91" s="103"/>
      <c r="EDS91" s="103"/>
      <c r="EDT91" s="103"/>
      <c r="EDU91" s="184"/>
      <c r="EDV91" s="108"/>
      <c r="EDW91" s="103"/>
      <c r="EDX91" s="103"/>
      <c r="EDY91" s="103"/>
      <c r="EDZ91" s="103"/>
      <c r="EEA91" s="103"/>
      <c r="EEB91" s="103"/>
      <c r="EEC91" s="184"/>
      <c r="EED91" s="108"/>
      <c r="EEE91" s="103"/>
      <c r="EEF91" s="103"/>
      <c r="EEG91" s="103"/>
      <c r="EEH91" s="103"/>
      <c r="EEI91" s="103"/>
      <c r="EEJ91" s="103"/>
      <c r="EEK91" s="184"/>
      <c r="EEL91" s="108"/>
      <c r="EEM91" s="103"/>
      <c r="EEN91" s="103"/>
      <c r="EEO91" s="103"/>
      <c r="EEP91" s="103"/>
      <c r="EEQ91" s="103"/>
      <c r="EER91" s="103"/>
      <c r="EES91" s="184"/>
      <c r="EET91" s="108"/>
      <c r="EEU91" s="103"/>
      <c r="EEV91" s="103"/>
      <c r="EEW91" s="103"/>
      <c r="EEX91" s="103"/>
      <c r="EEY91" s="103"/>
      <c r="EEZ91" s="103"/>
      <c r="EFA91" s="184"/>
      <c r="EFB91" s="108"/>
      <c r="EFC91" s="103"/>
      <c r="EFD91" s="103"/>
      <c r="EFE91" s="103"/>
      <c r="EFF91" s="103"/>
      <c r="EFG91" s="103"/>
      <c r="EFH91" s="103"/>
      <c r="EFI91" s="184"/>
      <c r="EFJ91" s="108"/>
      <c r="EFK91" s="103"/>
      <c r="EFL91" s="103"/>
      <c r="EFM91" s="103"/>
      <c r="EFN91" s="103"/>
      <c r="EFO91" s="103"/>
      <c r="EFP91" s="103"/>
      <c r="EFQ91" s="184"/>
      <c r="EFR91" s="108"/>
      <c r="EFS91" s="103"/>
      <c r="EFT91" s="103"/>
      <c r="EFU91" s="103"/>
      <c r="EFV91" s="103"/>
      <c r="EFW91" s="103"/>
      <c r="EFX91" s="103"/>
      <c r="EFY91" s="184"/>
      <c r="EFZ91" s="108"/>
      <c r="EGA91" s="103"/>
      <c r="EGB91" s="103"/>
      <c r="EGC91" s="103"/>
      <c r="EGD91" s="103"/>
      <c r="EGE91" s="103"/>
      <c r="EGF91" s="103"/>
      <c r="EGG91" s="184"/>
      <c r="EGH91" s="108"/>
      <c r="EGI91" s="103"/>
      <c r="EGJ91" s="103"/>
      <c r="EGK91" s="103"/>
      <c r="EGL91" s="103"/>
      <c r="EGM91" s="103"/>
      <c r="EGN91" s="103"/>
      <c r="EGO91" s="184"/>
      <c r="EGP91" s="108"/>
      <c r="EGQ91" s="103"/>
      <c r="EGR91" s="103"/>
      <c r="EGS91" s="103"/>
      <c r="EGT91" s="103"/>
      <c r="EGU91" s="103"/>
      <c r="EGV91" s="103"/>
      <c r="EGW91" s="184"/>
      <c r="EGX91" s="108"/>
      <c r="EGY91" s="103"/>
      <c r="EGZ91" s="103"/>
      <c r="EHA91" s="103"/>
      <c r="EHB91" s="103"/>
      <c r="EHC91" s="103"/>
      <c r="EHD91" s="103"/>
      <c r="EHE91" s="184"/>
      <c r="EHF91" s="108"/>
      <c r="EHG91" s="103"/>
      <c r="EHH91" s="103"/>
      <c r="EHI91" s="103"/>
      <c r="EHJ91" s="103"/>
      <c r="EHK91" s="103"/>
      <c r="EHL91" s="103"/>
      <c r="EHM91" s="184"/>
      <c r="EHN91" s="108"/>
      <c r="EHO91" s="103"/>
      <c r="EHP91" s="103"/>
      <c r="EHQ91" s="103"/>
      <c r="EHR91" s="103"/>
      <c r="EHS91" s="103"/>
      <c r="EHT91" s="103"/>
      <c r="EHU91" s="184"/>
      <c r="EHV91" s="108"/>
      <c r="EHW91" s="103"/>
      <c r="EHX91" s="103"/>
      <c r="EHY91" s="103"/>
      <c r="EHZ91" s="103"/>
      <c r="EIA91" s="103"/>
      <c r="EIB91" s="103"/>
      <c r="EIC91" s="184"/>
      <c r="EID91" s="108"/>
      <c r="EIE91" s="103"/>
      <c r="EIF91" s="103"/>
      <c r="EIG91" s="103"/>
      <c r="EIH91" s="103"/>
      <c r="EII91" s="103"/>
      <c r="EIJ91" s="103"/>
      <c r="EIK91" s="184"/>
      <c r="EIL91" s="108"/>
      <c r="EIM91" s="103"/>
      <c r="EIN91" s="103"/>
      <c r="EIO91" s="103"/>
      <c r="EIP91" s="103"/>
      <c r="EIQ91" s="103"/>
      <c r="EIR91" s="103"/>
      <c r="EIS91" s="184"/>
      <c r="EIT91" s="108"/>
      <c r="EIU91" s="103"/>
      <c r="EIV91" s="103"/>
      <c r="EIW91" s="103"/>
      <c r="EIX91" s="103"/>
      <c r="EIY91" s="103"/>
      <c r="EIZ91" s="103"/>
      <c r="EJA91" s="184"/>
      <c r="EJB91" s="108"/>
      <c r="EJC91" s="103"/>
      <c r="EJD91" s="103"/>
      <c r="EJE91" s="103"/>
      <c r="EJF91" s="103"/>
      <c r="EJG91" s="103"/>
      <c r="EJH91" s="103"/>
      <c r="EJI91" s="184"/>
      <c r="EJJ91" s="108"/>
      <c r="EJK91" s="103"/>
      <c r="EJL91" s="103"/>
      <c r="EJM91" s="103"/>
      <c r="EJN91" s="103"/>
      <c r="EJO91" s="103"/>
      <c r="EJP91" s="103"/>
      <c r="EJQ91" s="184"/>
      <c r="EJR91" s="108"/>
      <c r="EJS91" s="103"/>
      <c r="EJT91" s="103"/>
      <c r="EJU91" s="103"/>
      <c r="EJV91" s="103"/>
      <c r="EJW91" s="103"/>
      <c r="EJX91" s="103"/>
      <c r="EJY91" s="184"/>
      <c r="EJZ91" s="108"/>
      <c r="EKA91" s="103"/>
      <c r="EKB91" s="103"/>
      <c r="EKC91" s="103"/>
      <c r="EKD91" s="103"/>
      <c r="EKE91" s="103"/>
      <c r="EKF91" s="103"/>
      <c r="EKG91" s="184"/>
      <c r="EKH91" s="108"/>
      <c r="EKI91" s="103"/>
      <c r="EKJ91" s="103"/>
      <c r="EKK91" s="103"/>
      <c r="EKL91" s="103"/>
      <c r="EKM91" s="103"/>
      <c r="EKN91" s="103"/>
      <c r="EKO91" s="184"/>
      <c r="EKP91" s="108"/>
      <c r="EKQ91" s="103"/>
      <c r="EKR91" s="103"/>
      <c r="EKS91" s="103"/>
      <c r="EKT91" s="103"/>
      <c r="EKU91" s="103"/>
      <c r="EKV91" s="103"/>
      <c r="EKW91" s="184"/>
      <c r="EKX91" s="108"/>
      <c r="EKY91" s="103"/>
      <c r="EKZ91" s="103"/>
      <c r="ELA91" s="103"/>
      <c r="ELB91" s="103"/>
      <c r="ELC91" s="103"/>
      <c r="ELD91" s="103"/>
      <c r="ELE91" s="184"/>
      <c r="ELF91" s="108"/>
      <c r="ELG91" s="103"/>
      <c r="ELH91" s="103"/>
      <c r="ELI91" s="103"/>
      <c r="ELJ91" s="103"/>
      <c r="ELK91" s="103"/>
      <c r="ELL91" s="103"/>
      <c r="ELM91" s="184"/>
      <c r="ELN91" s="108"/>
      <c r="ELO91" s="103"/>
      <c r="ELP91" s="103"/>
      <c r="ELQ91" s="103"/>
      <c r="ELR91" s="103"/>
      <c r="ELS91" s="103"/>
      <c r="ELT91" s="103"/>
      <c r="ELU91" s="184"/>
      <c r="ELV91" s="108"/>
      <c r="ELW91" s="103"/>
      <c r="ELX91" s="103"/>
      <c r="ELY91" s="103"/>
      <c r="ELZ91" s="103"/>
      <c r="EMA91" s="103"/>
      <c r="EMB91" s="103"/>
      <c r="EMC91" s="184"/>
      <c r="EMD91" s="108"/>
      <c r="EME91" s="103"/>
      <c r="EMF91" s="103"/>
      <c r="EMG91" s="103"/>
      <c r="EMH91" s="103"/>
      <c r="EMI91" s="103"/>
      <c r="EMJ91" s="103"/>
      <c r="EMK91" s="184"/>
      <c r="EML91" s="108"/>
      <c r="EMM91" s="103"/>
      <c r="EMN91" s="103"/>
      <c r="EMO91" s="103"/>
      <c r="EMP91" s="103"/>
      <c r="EMQ91" s="103"/>
      <c r="EMR91" s="103"/>
      <c r="EMS91" s="184"/>
      <c r="EMT91" s="108"/>
      <c r="EMU91" s="103"/>
      <c r="EMV91" s="103"/>
      <c r="EMW91" s="103"/>
      <c r="EMX91" s="103"/>
      <c r="EMY91" s="103"/>
      <c r="EMZ91" s="103"/>
      <c r="ENA91" s="184"/>
      <c r="ENB91" s="108"/>
      <c r="ENC91" s="103"/>
      <c r="END91" s="103"/>
      <c r="ENE91" s="103"/>
      <c r="ENF91" s="103"/>
      <c r="ENG91" s="103"/>
      <c r="ENH91" s="103"/>
      <c r="ENI91" s="184"/>
      <c r="ENJ91" s="108"/>
      <c r="ENK91" s="103"/>
      <c r="ENL91" s="103"/>
      <c r="ENM91" s="103"/>
      <c r="ENN91" s="103"/>
      <c r="ENO91" s="103"/>
      <c r="ENP91" s="103"/>
      <c r="ENQ91" s="184"/>
      <c r="ENR91" s="108"/>
      <c r="ENS91" s="103"/>
      <c r="ENT91" s="103"/>
      <c r="ENU91" s="103"/>
      <c r="ENV91" s="103"/>
      <c r="ENW91" s="103"/>
      <c r="ENX91" s="103"/>
      <c r="ENY91" s="184"/>
      <c r="ENZ91" s="108"/>
      <c r="EOA91" s="103"/>
      <c r="EOB91" s="103"/>
      <c r="EOC91" s="103"/>
      <c r="EOD91" s="103"/>
      <c r="EOE91" s="103"/>
      <c r="EOF91" s="103"/>
      <c r="EOG91" s="184"/>
      <c r="EOH91" s="108"/>
      <c r="EOI91" s="103"/>
      <c r="EOJ91" s="103"/>
      <c r="EOK91" s="103"/>
      <c r="EOL91" s="103"/>
      <c r="EOM91" s="103"/>
      <c r="EON91" s="103"/>
      <c r="EOO91" s="184"/>
      <c r="EOP91" s="108"/>
      <c r="EOQ91" s="103"/>
      <c r="EOR91" s="103"/>
      <c r="EOS91" s="103"/>
      <c r="EOT91" s="103"/>
      <c r="EOU91" s="103"/>
      <c r="EOV91" s="103"/>
      <c r="EOW91" s="184"/>
      <c r="EOX91" s="108"/>
      <c r="EOY91" s="103"/>
      <c r="EOZ91" s="103"/>
      <c r="EPA91" s="103"/>
      <c r="EPB91" s="103"/>
      <c r="EPC91" s="103"/>
      <c r="EPD91" s="103"/>
      <c r="EPE91" s="184"/>
      <c r="EPF91" s="108"/>
      <c r="EPG91" s="103"/>
      <c r="EPH91" s="103"/>
      <c r="EPI91" s="103"/>
      <c r="EPJ91" s="103"/>
      <c r="EPK91" s="103"/>
      <c r="EPL91" s="103"/>
      <c r="EPM91" s="184"/>
      <c r="EPN91" s="108"/>
      <c r="EPO91" s="103"/>
      <c r="EPP91" s="103"/>
      <c r="EPQ91" s="103"/>
      <c r="EPR91" s="103"/>
      <c r="EPS91" s="103"/>
      <c r="EPT91" s="103"/>
      <c r="EPU91" s="184"/>
      <c r="EPV91" s="108"/>
      <c r="EPW91" s="103"/>
      <c r="EPX91" s="103"/>
      <c r="EPY91" s="103"/>
      <c r="EPZ91" s="103"/>
      <c r="EQA91" s="103"/>
      <c r="EQB91" s="103"/>
      <c r="EQC91" s="184"/>
      <c r="EQD91" s="108"/>
      <c r="EQE91" s="103"/>
      <c r="EQF91" s="103"/>
      <c r="EQG91" s="103"/>
      <c r="EQH91" s="103"/>
      <c r="EQI91" s="103"/>
      <c r="EQJ91" s="103"/>
      <c r="EQK91" s="184"/>
      <c r="EQL91" s="108"/>
      <c r="EQM91" s="103"/>
      <c r="EQN91" s="103"/>
      <c r="EQO91" s="103"/>
      <c r="EQP91" s="103"/>
      <c r="EQQ91" s="103"/>
      <c r="EQR91" s="103"/>
      <c r="EQS91" s="184"/>
      <c r="EQT91" s="108"/>
      <c r="EQU91" s="103"/>
      <c r="EQV91" s="103"/>
      <c r="EQW91" s="103"/>
      <c r="EQX91" s="103"/>
      <c r="EQY91" s="103"/>
      <c r="EQZ91" s="103"/>
      <c r="ERA91" s="184"/>
      <c r="ERB91" s="108"/>
      <c r="ERC91" s="103"/>
      <c r="ERD91" s="103"/>
      <c r="ERE91" s="103"/>
      <c r="ERF91" s="103"/>
      <c r="ERG91" s="103"/>
      <c r="ERH91" s="103"/>
      <c r="ERI91" s="184"/>
      <c r="ERJ91" s="108"/>
      <c r="ERK91" s="103"/>
      <c r="ERL91" s="103"/>
      <c r="ERM91" s="103"/>
      <c r="ERN91" s="103"/>
      <c r="ERO91" s="103"/>
      <c r="ERP91" s="103"/>
      <c r="ERQ91" s="184"/>
      <c r="ERR91" s="108"/>
      <c r="ERS91" s="103"/>
      <c r="ERT91" s="103"/>
      <c r="ERU91" s="103"/>
      <c r="ERV91" s="103"/>
      <c r="ERW91" s="103"/>
      <c r="ERX91" s="103"/>
      <c r="ERY91" s="184"/>
      <c r="ERZ91" s="108"/>
      <c r="ESA91" s="103"/>
      <c r="ESB91" s="103"/>
      <c r="ESC91" s="103"/>
      <c r="ESD91" s="103"/>
      <c r="ESE91" s="103"/>
      <c r="ESF91" s="103"/>
      <c r="ESG91" s="184"/>
      <c r="ESH91" s="108"/>
      <c r="ESI91" s="103"/>
      <c r="ESJ91" s="103"/>
      <c r="ESK91" s="103"/>
      <c r="ESL91" s="103"/>
      <c r="ESM91" s="103"/>
      <c r="ESN91" s="103"/>
      <c r="ESO91" s="184"/>
      <c r="ESP91" s="108"/>
      <c r="ESQ91" s="103"/>
      <c r="ESR91" s="103"/>
      <c r="ESS91" s="103"/>
      <c r="EST91" s="103"/>
      <c r="ESU91" s="103"/>
      <c r="ESV91" s="103"/>
      <c r="ESW91" s="184"/>
      <c r="ESX91" s="108"/>
      <c r="ESY91" s="103"/>
      <c r="ESZ91" s="103"/>
      <c r="ETA91" s="103"/>
      <c r="ETB91" s="103"/>
      <c r="ETC91" s="103"/>
      <c r="ETD91" s="103"/>
      <c r="ETE91" s="184"/>
      <c r="ETF91" s="108"/>
      <c r="ETG91" s="103"/>
      <c r="ETH91" s="103"/>
      <c r="ETI91" s="103"/>
      <c r="ETJ91" s="103"/>
      <c r="ETK91" s="103"/>
      <c r="ETL91" s="103"/>
      <c r="ETM91" s="184"/>
      <c r="ETN91" s="108"/>
      <c r="ETO91" s="103"/>
      <c r="ETP91" s="103"/>
      <c r="ETQ91" s="103"/>
      <c r="ETR91" s="103"/>
      <c r="ETS91" s="103"/>
      <c r="ETT91" s="103"/>
      <c r="ETU91" s="184"/>
      <c r="ETV91" s="108"/>
      <c r="ETW91" s="103"/>
      <c r="ETX91" s="103"/>
      <c r="ETY91" s="103"/>
      <c r="ETZ91" s="103"/>
      <c r="EUA91" s="103"/>
      <c r="EUB91" s="103"/>
      <c r="EUC91" s="184"/>
      <c r="EUD91" s="108"/>
      <c r="EUE91" s="103"/>
      <c r="EUF91" s="103"/>
      <c r="EUG91" s="103"/>
      <c r="EUH91" s="103"/>
      <c r="EUI91" s="103"/>
      <c r="EUJ91" s="103"/>
      <c r="EUK91" s="184"/>
      <c r="EUL91" s="108"/>
      <c r="EUM91" s="103"/>
      <c r="EUN91" s="103"/>
      <c r="EUO91" s="103"/>
      <c r="EUP91" s="103"/>
      <c r="EUQ91" s="103"/>
      <c r="EUR91" s="103"/>
      <c r="EUS91" s="184"/>
      <c r="EUT91" s="108"/>
      <c r="EUU91" s="103"/>
      <c r="EUV91" s="103"/>
      <c r="EUW91" s="103"/>
      <c r="EUX91" s="103"/>
      <c r="EUY91" s="103"/>
      <c r="EUZ91" s="103"/>
      <c r="EVA91" s="184"/>
      <c r="EVB91" s="108"/>
      <c r="EVC91" s="103"/>
      <c r="EVD91" s="103"/>
      <c r="EVE91" s="103"/>
      <c r="EVF91" s="103"/>
      <c r="EVG91" s="103"/>
      <c r="EVH91" s="103"/>
      <c r="EVI91" s="184"/>
      <c r="EVJ91" s="108"/>
      <c r="EVK91" s="103"/>
      <c r="EVL91" s="103"/>
      <c r="EVM91" s="103"/>
      <c r="EVN91" s="103"/>
      <c r="EVO91" s="103"/>
      <c r="EVP91" s="103"/>
      <c r="EVQ91" s="184"/>
      <c r="EVR91" s="108"/>
      <c r="EVS91" s="103"/>
      <c r="EVT91" s="103"/>
      <c r="EVU91" s="103"/>
      <c r="EVV91" s="103"/>
      <c r="EVW91" s="103"/>
      <c r="EVX91" s="103"/>
      <c r="EVY91" s="184"/>
      <c r="EVZ91" s="108"/>
      <c r="EWA91" s="103"/>
      <c r="EWB91" s="103"/>
      <c r="EWC91" s="103"/>
      <c r="EWD91" s="103"/>
      <c r="EWE91" s="103"/>
      <c r="EWF91" s="103"/>
      <c r="EWG91" s="184"/>
      <c r="EWH91" s="108"/>
      <c r="EWI91" s="103"/>
      <c r="EWJ91" s="103"/>
      <c r="EWK91" s="103"/>
      <c r="EWL91" s="103"/>
      <c r="EWM91" s="103"/>
      <c r="EWN91" s="103"/>
      <c r="EWO91" s="184"/>
      <c r="EWP91" s="108"/>
      <c r="EWQ91" s="103"/>
      <c r="EWR91" s="103"/>
      <c r="EWS91" s="103"/>
      <c r="EWT91" s="103"/>
      <c r="EWU91" s="103"/>
      <c r="EWV91" s="103"/>
      <c r="EWW91" s="184"/>
      <c r="EWX91" s="108"/>
      <c r="EWY91" s="103"/>
      <c r="EWZ91" s="103"/>
      <c r="EXA91" s="103"/>
      <c r="EXB91" s="103"/>
      <c r="EXC91" s="103"/>
      <c r="EXD91" s="103"/>
      <c r="EXE91" s="184"/>
      <c r="EXF91" s="108"/>
      <c r="EXG91" s="103"/>
      <c r="EXH91" s="103"/>
      <c r="EXI91" s="103"/>
      <c r="EXJ91" s="103"/>
      <c r="EXK91" s="103"/>
      <c r="EXL91" s="103"/>
      <c r="EXM91" s="184"/>
      <c r="EXN91" s="108"/>
      <c r="EXO91" s="103"/>
      <c r="EXP91" s="103"/>
      <c r="EXQ91" s="103"/>
      <c r="EXR91" s="103"/>
      <c r="EXS91" s="103"/>
      <c r="EXT91" s="103"/>
      <c r="EXU91" s="184"/>
      <c r="EXV91" s="108"/>
      <c r="EXW91" s="103"/>
      <c r="EXX91" s="103"/>
      <c r="EXY91" s="103"/>
      <c r="EXZ91" s="103"/>
      <c r="EYA91" s="103"/>
      <c r="EYB91" s="103"/>
      <c r="EYC91" s="184"/>
      <c r="EYD91" s="108"/>
      <c r="EYE91" s="103"/>
      <c r="EYF91" s="103"/>
      <c r="EYG91" s="103"/>
      <c r="EYH91" s="103"/>
      <c r="EYI91" s="103"/>
      <c r="EYJ91" s="103"/>
      <c r="EYK91" s="184"/>
      <c r="EYL91" s="108"/>
      <c r="EYM91" s="103"/>
      <c r="EYN91" s="103"/>
      <c r="EYO91" s="103"/>
      <c r="EYP91" s="103"/>
      <c r="EYQ91" s="103"/>
      <c r="EYR91" s="103"/>
      <c r="EYS91" s="184"/>
      <c r="EYT91" s="108"/>
      <c r="EYU91" s="103"/>
      <c r="EYV91" s="103"/>
      <c r="EYW91" s="103"/>
      <c r="EYX91" s="103"/>
      <c r="EYY91" s="103"/>
      <c r="EYZ91" s="103"/>
      <c r="EZA91" s="184"/>
      <c r="EZB91" s="108"/>
      <c r="EZC91" s="103"/>
      <c r="EZD91" s="103"/>
      <c r="EZE91" s="103"/>
      <c r="EZF91" s="103"/>
      <c r="EZG91" s="103"/>
      <c r="EZH91" s="103"/>
      <c r="EZI91" s="184"/>
      <c r="EZJ91" s="108"/>
      <c r="EZK91" s="103"/>
      <c r="EZL91" s="103"/>
      <c r="EZM91" s="103"/>
      <c r="EZN91" s="103"/>
      <c r="EZO91" s="103"/>
      <c r="EZP91" s="103"/>
      <c r="EZQ91" s="184"/>
      <c r="EZR91" s="108"/>
      <c r="EZS91" s="103"/>
      <c r="EZT91" s="103"/>
      <c r="EZU91" s="103"/>
      <c r="EZV91" s="103"/>
      <c r="EZW91" s="103"/>
      <c r="EZX91" s="103"/>
      <c r="EZY91" s="184"/>
      <c r="EZZ91" s="108"/>
      <c r="FAA91" s="103"/>
      <c r="FAB91" s="103"/>
      <c r="FAC91" s="103"/>
      <c r="FAD91" s="103"/>
      <c r="FAE91" s="103"/>
      <c r="FAF91" s="103"/>
      <c r="FAG91" s="184"/>
      <c r="FAH91" s="108"/>
      <c r="FAI91" s="103"/>
      <c r="FAJ91" s="103"/>
      <c r="FAK91" s="103"/>
      <c r="FAL91" s="103"/>
      <c r="FAM91" s="103"/>
      <c r="FAN91" s="103"/>
      <c r="FAO91" s="184"/>
      <c r="FAP91" s="108"/>
      <c r="FAQ91" s="103"/>
      <c r="FAR91" s="103"/>
      <c r="FAS91" s="103"/>
      <c r="FAT91" s="103"/>
      <c r="FAU91" s="103"/>
      <c r="FAV91" s="103"/>
      <c r="FAW91" s="184"/>
      <c r="FAX91" s="108"/>
      <c r="FAY91" s="103"/>
      <c r="FAZ91" s="103"/>
      <c r="FBA91" s="103"/>
      <c r="FBB91" s="103"/>
      <c r="FBC91" s="103"/>
      <c r="FBD91" s="103"/>
      <c r="FBE91" s="184"/>
      <c r="FBF91" s="108"/>
      <c r="FBG91" s="103"/>
      <c r="FBH91" s="103"/>
      <c r="FBI91" s="103"/>
      <c r="FBJ91" s="103"/>
      <c r="FBK91" s="103"/>
      <c r="FBL91" s="103"/>
      <c r="FBM91" s="184"/>
      <c r="FBN91" s="108"/>
      <c r="FBO91" s="103"/>
      <c r="FBP91" s="103"/>
      <c r="FBQ91" s="103"/>
      <c r="FBR91" s="103"/>
      <c r="FBS91" s="103"/>
      <c r="FBT91" s="103"/>
      <c r="FBU91" s="184"/>
      <c r="FBV91" s="108"/>
      <c r="FBW91" s="103"/>
      <c r="FBX91" s="103"/>
      <c r="FBY91" s="103"/>
      <c r="FBZ91" s="103"/>
      <c r="FCA91" s="103"/>
      <c r="FCB91" s="103"/>
      <c r="FCC91" s="184"/>
      <c r="FCD91" s="108"/>
      <c r="FCE91" s="103"/>
      <c r="FCF91" s="103"/>
      <c r="FCG91" s="103"/>
      <c r="FCH91" s="103"/>
      <c r="FCI91" s="103"/>
      <c r="FCJ91" s="103"/>
      <c r="FCK91" s="184"/>
      <c r="FCL91" s="108"/>
      <c r="FCM91" s="103"/>
      <c r="FCN91" s="103"/>
      <c r="FCO91" s="103"/>
      <c r="FCP91" s="103"/>
      <c r="FCQ91" s="103"/>
      <c r="FCR91" s="103"/>
      <c r="FCS91" s="184"/>
      <c r="FCT91" s="108"/>
      <c r="FCU91" s="103"/>
      <c r="FCV91" s="103"/>
      <c r="FCW91" s="103"/>
      <c r="FCX91" s="103"/>
      <c r="FCY91" s="103"/>
      <c r="FCZ91" s="103"/>
      <c r="FDA91" s="184"/>
      <c r="FDB91" s="108"/>
      <c r="FDC91" s="103"/>
      <c r="FDD91" s="103"/>
      <c r="FDE91" s="103"/>
      <c r="FDF91" s="103"/>
      <c r="FDG91" s="103"/>
      <c r="FDH91" s="103"/>
      <c r="FDI91" s="184"/>
      <c r="FDJ91" s="108"/>
      <c r="FDK91" s="103"/>
      <c r="FDL91" s="103"/>
      <c r="FDM91" s="103"/>
      <c r="FDN91" s="103"/>
      <c r="FDO91" s="103"/>
      <c r="FDP91" s="103"/>
      <c r="FDQ91" s="184"/>
      <c r="FDR91" s="108"/>
      <c r="FDS91" s="103"/>
      <c r="FDT91" s="103"/>
      <c r="FDU91" s="103"/>
      <c r="FDV91" s="103"/>
      <c r="FDW91" s="103"/>
      <c r="FDX91" s="103"/>
      <c r="FDY91" s="184"/>
      <c r="FDZ91" s="108"/>
      <c r="FEA91" s="103"/>
      <c r="FEB91" s="103"/>
      <c r="FEC91" s="103"/>
      <c r="FED91" s="103"/>
      <c r="FEE91" s="103"/>
      <c r="FEF91" s="103"/>
      <c r="FEG91" s="184"/>
      <c r="FEH91" s="108"/>
      <c r="FEI91" s="103"/>
      <c r="FEJ91" s="103"/>
      <c r="FEK91" s="103"/>
      <c r="FEL91" s="103"/>
      <c r="FEM91" s="103"/>
      <c r="FEN91" s="103"/>
      <c r="FEO91" s="184"/>
      <c r="FEP91" s="108"/>
      <c r="FEQ91" s="103"/>
      <c r="FER91" s="103"/>
      <c r="FES91" s="103"/>
      <c r="FET91" s="103"/>
      <c r="FEU91" s="103"/>
      <c r="FEV91" s="103"/>
      <c r="FEW91" s="184"/>
      <c r="FEX91" s="108"/>
      <c r="FEY91" s="103"/>
      <c r="FEZ91" s="103"/>
      <c r="FFA91" s="103"/>
      <c r="FFB91" s="103"/>
      <c r="FFC91" s="103"/>
      <c r="FFD91" s="103"/>
      <c r="FFE91" s="184"/>
      <c r="FFF91" s="108"/>
      <c r="FFG91" s="103"/>
      <c r="FFH91" s="103"/>
      <c r="FFI91" s="103"/>
      <c r="FFJ91" s="103"/>
      <c r="FFK91" s="103"/>
      <c r="FFL91" s="103"/>
      <c r="FFM91" s="184"/>
      <c r="FFN91" s="108"/>
      <c r="FFO91" s="103"/>
      <c r="FFP91" s="103"/>
      <c r="FFQ91" s="103"/>
      <c r="FFR91" s="103"/>
      <c r="FFS91" s="103"/>
      <c r="FFT91" s="103"/>
      <c r="FFU91" s="184"/>
      <c r="FFV91" s="108"/>
      <c r="FFW91" s="103"/>
      <c r="FFX91" s="103"/>
      <c r="FFY91" s="103"/>
      <c r="FFZ91" s="103"/>
      <c r="FGA91" s="103"/>
      <c r="FGB91" s="103"/>
      <c r="FGC91" s="184"/>
      <c r="FGD91" s="108"/>
      <c r="FGE91" s="103"/>
      <c r="FGF91" s="103"/>
      <c r="FGG91" s="103"/>
      <c r="FGH91" s="103"/>
      <c r="FGI91" s="103"/>
      <c r="FGJ91" s="103"/>
      <c r="FGK91" s="184"/>
      <c r="FGL91" s="108"/>
      <c r="FGM91" s="103"/>
      <c r="FGN91" s="103"/>
      <c r="FGO91" s="103"/>
      <c r="FGP91" s="103"/>
      <c r="FGQ91" s="103"/>
      <c r="FGR91" s="103"/>
      <c r="FGS91" s="184"/>
      <c r="FGT91" s="108"/>
      <c r="FGU91" s="103"/>
      <c r="FGV91" s="103"/>
      <c r="FGW91" s="103"/>
      <c r="FGX91" s="103"/>
      <c r="FGY91" s="103"/>
      <c r="FGZ91" s="103"/>
      <c r="FHA91" s="184"/>
      <c r="FHB91" s="108"/>
      <c r="FHC91" s="103"/>
      <c r="FHD91" s="103"/>
      <c r="FHE91" s="103"/>
      <c r="FHF91" s="103"/>
      <c r="FHG91" s="103"/>
      <c r="FHH91" s="103"/>
      <c r="FHI91" s="184"/>
      <c r="FHJ91" s="108"/>
      <c r="FHK91" s="103"/>
      <c r="FHL91" s="103"/>
      <c r="FHM91" s="103"/>
      <c r="FHN91" s="103"/>
      <c r="FHO91" s="103"/>
      <c r="FHP91" s="103"/>
      <c r="FHQ91" s="184"/>
      <c r="FHR91" s="108"/>
      <c r="FHS91" s="103"/>
      <c r="FHT91" s="103"/>
      <c r="FHU91" s="103"/>
      <c r="FHV91" s="103"/>
      <c r="FHW91" s="103"/>
      <c r="FHX91" s="103"/>
      <c r="FHY91" s="184"/>
      <c r="FHZ91" s="108"/>
      <c r="FIA91" s="103"/>
      <c r="FIB91" s="103"/>
      <c r="FIC91" s="103"/>
      <c r="FID91" s="103"/>
      <c r="FIE91" s="103"/>
      <c r="FIF91" s="103"/>
      <c r="FIG91" s="184"/>
      <c r="FIH91" s="108"/>
      <c r="FII91" s="103"/>
      <c r="FIJ91" s="103"/>
      <c r="FIK91" s="103"/>
      <c r="FIL91" s="103"/>
      <c r="FIM91" s="103"/>
      <c r="FIN91" s="103"/>
      <c r="FIO91" s="184"/>
      <c r="FIP91" s="108"/>
      <c r="FIQ91" s="103"/>
      <c r="FIR91" s="103"/>
      <c r="FIS91" s="103"/>
      <c r="FIT91" s="103"/>
      <c r="FIU91" s="103"/>
      <c r="FIV91" s="103"/>
      <c r="FIW91" s="184"/>
      <c r="FIX91" s="108"/>
      <c r="FIY91" s="103"/>
      <c r="FIZ91" s="103"/>
      <c r="FJA91" s="103"/>
      <c r="FJB91" s="103"/>
      <c r="FJC91" s="103"/>
      <c r="FJD91" s="103"/>
      <c r="FJE91" s="184"/>
      <c r="FJF91" s="108"/>
      <c r="FJG91" s="103"/>
      <c r="FJH91" s="103"/>
      <c r="FJI91" s="103"/>
      <c r="FJJ91" s="103"/>
      <c r="FJK91" s="103"/>
      <c r="FJL91" s="103"/>
      <c r="FJM91" s="184"/>
      <c r="FJN91" s="108"/>
      <c r="FJO91" s="103"/>
      <c r="FJP91" s="103"/>
      <c r="FJQ91" s="103"/>
      <c r="FJR91" s="103"/>
      <c r="FJS91" s="103"/>
      <c r="FJT91" s="103"/>
      <c r="FJU91" s="184"/>
      <c r="FJV91" s="108"/>
      <c r="FJW91" s="103"/>
      <c r="FJX91" s="103"/>
      <c r="FJY91" s="103"/>
      <c r="FJZ91" s="103"/>
      <c r="FKA91" s="103"/>
      <c r="FKB91" s="103"/>
      <c r="FKC91" s="184"/>
      <c r="FKD91" s="108"/>
      <c r="FKE91" s="103"/>
      <c r="FKF91" s="103"/>
      <c r="FKG91" s="103"/>
      <c r="FKH91" s="103"/>
      <c r="FKI91" s="103"/>
      <c r="FKJ91" s="103"/>
      <c r="FKK91" s="184"/>
      <c r="FKL91" s="108"/>
      <c r="FKM91" s="103"/>
      <c r="FKN91" s="103"/>
      <c r="FKO91" s="103"/>
      <c r="FKP91" s="103"/>
      <c r="FKQ91" s="103"/>
      <c r="FKR91" s="103"/>
      <c r="FKS91" s="184"/>
      <c r="FKT91" s="108"/>
      <c r="FKU91" s="103"/>
      <c r="FKV91" s="103"/>
      <c r="FKW91" s="103"/>
      <c r="FKX91" s="103"/>
      <c r="FKY91" s="103"/>
      <c r="FKZ91" s="103"/>
      <c r="FLA91" s="184"/>
      <c r="FLB91" s="108"/>
      <c r="FLC91" s="103"/>
      <c r="FLD91" s="103"/>
      <c r="FLE91" s="103"/>
      <c r="FLF91" s="103"/>
      <c r="FLG91" s="103"/>
      <c r="FLH91" s="103"/>
      <c r="FLI91" s="184"/>
      <c r="FLJ91" s="108"/>
      <c r="FLK91" s="103"/>
      <c r="FLL91" s="103"/>
      <c r="FLM91" s="103"/>
      <c r="FLN91" s="103"/>
      <c r="FLO91" s="103"/>
      <c r="FLP91" s="103"/>
      <c r="FLQ91" s="184"/>
      <c r="FLR91" s="108"/>
      <c r="FLS91" s="103"/>
      <c r="FLT91" s="103"/>
      <c r="FLU91" s="103"/>
      <c r="FLV91" s="103"/>
      <c r="FLW91" s="103"/>
      <c r="FLX91" s="103"/>
      <c r="FLY91" s="184"/>
      <c r="FLZ91" s="108"/>
      <c r="FMA91" s="103"/>
      <c r="FMB91" s="103"/>
      <c r="FMC91" s="103"/>
      <c r="FMD91" s="103"/>
      <c r="FME91" s="103"/>
      <c r="FMF91" s="103"/>
      <c r="FMG91" s="184"/>
      <c r="FMH91" s="108"/>
      <c r="FMI91" s="103"/>
      <c r="FMJ91" s="103"/>
      <c r="FMK91" s="103"/>
      <c r="FML91" s="103"/>
      <c r="FMM91" s="103"/>
      <c r="FMN91" s="103"/>
      <c r="FMO91" s="184"/>
      <c r="FMP91" s="108"/>
      <c r="FMQ91" s="103"/>
      <c r="FMR91" s="103"/>
      <c r="FMS91" s="103"/>
      <c r="FMT91" s="103"/>
      <c r="FMU91" s="103"/>
      <c r="FMV91" s="103"/>
      <c r="FMW91" s="184"/>
      <c r="FMX91" s="108"/>
      <c r="FMY91" s="103"/>
      <c r="FMZ91" s="103"/>
      <c r="FNA91" s="103"/>
      <c r="FNB91" s="103"/>
      <c r="FNC91" s="103"/>
      <c r="FND91" s="103"/>
      <c r="FNE91" s="184"/>
      <c r="FNF91" s="108"/>
      <c r="FNG91" s="103"/>
      <c r="FNH91" s="103"/>
      <c r="FNI91" s="103"/>
      <c r="FNJ91" s="103"/>
      <c r="FNK91" s="103"/>
      <c r="FNL91" s="103"/>
      <c r="FNM91" s="184"/>
      <c r="FNN91" s="108"/>
      <c r="FNO91" s="103"/>
      <c r="FNP91" s="103"/>
      <c r="FNQ91" s="103"/>
      <c r="FNR91" s="103"/>
      <c r="FNS91" s="103"/>
      <c r="FNT91" s="103"/>
      <c r="FNU91" s="184"/>
      <c r="FNV91" s="108"/>
      <c r="FNW91" s="103"/>
      <c r="FNX91" s="103"/>
      <c r="FNY91" s="103"/>
      <c r="FNZ91" s="103"/>
      <c r="FOA91" s="103"/>
      <c r="FOB91" s="103"/>
      <c r="FOC91" s="184"/>
      <c r="FOD91" s="108"/>
      <c r="FOE91" s="103"/>
      <c r="FOF91" s="103"/>
      <c r="FOG91" s="103"/>
      <c r="FOH91" s="103"/>
      <c r="FOI91" s="103"/>
      <c r="FOJ91" s="103"/>
      <c r="FOK91" s="184"/>
      <c r="FOL91" s="108"/>
      <c r="FOM91" s="103"/>
      <c r="FON91" s="103"/>
      <c r="FOO91" s="103"/>
      <c r="FOP91" s="103"/>
      <c r="FOQ91" s="103"/>
      <c r="FOR91" s="103"/>
      <c r="FOS91" s="184"/>
      <c r="FOT91" s="108"/>
      <c r="FOU91" s="103"/>
      <c r="FOV91" s="103"/>
      <c r="FOW91" s="103"/>
      <c r="FOX91" s="103"/>
      <c r="FOY91" s="103"/>
      <c r="FOZ91" s="103"/>
      <c r="FPA91" s="184"/>
      <c r="FPB91" s="108"/>
      <c r="FPC91" s="103"/>
      <c r="FPD91" s="103"/>
      <c r="FPE91" s="103"/>
      <c r="FPF91" s="103"/>
      <c r="FPG91" s="103"/>
      <c r="FPH91" s="103"/>
      <c r="FPI91" s="184"/>
      <c r="FPJ91" s="108"/>
      <c r="FPK91" s="103"/>
      <c r="FPL91" s="103"/>
      <c r="FPM91" s="103"/>
      <c r="FPN91" s="103"/>
      <c r="FPO91" s="103"/>
      <c r="FPP91" s="103"/>
      <c r="FPQ91" s="184"/>
      <c r="FPR91" s="108"/>
      <c r="FPS91" s="103"/>
      <c r="FPT91" s="103"/>
      <c r="FPU91" s="103"/>
      <c r="FPV91" s="103"/>
      <c r="FPW91" s="103"/>
      <c r="FPX91" s="103"/>
      <c r="FPY91" s="184"/>
      <c r="FPZ91" s="108"/>
      <c r="FQA91" s="103"/>
      <c r="FQB91" s="103"/>
      <c r="FQC91" s="103"/>
      <c r="FQD91" s="103"/>
      <c r="FQE91" s="103"/>
      <c r="FQF91" s="103"/>
      <c r="FQG91" s="184"/>
      <c r="FQH91" s="108"/>
      <c r="FQI91" s="103"/>
      <c r="FQJ91" s="103"/>
      <c r="FQK91" s="103"/>
      <c r="FQL91" s="103"/>
      <c r="FQM91" s="103"/>
      <c r="FQN91" s="103"/>
      <c r="FQO91" s="184"/>
      <c r="FQP91" s="108"/>
      <c r="FQQ91" s="103"/>
      <c r="FQR91" s="103"/>
      <c r="FQS91" s="103"/>
      <c r="FQT91" s="103"/>
      <c r="FQU91" s="103"/>
      <c r="FQV91" s="103"/>
      <c r="FQW91" s="184"/>
      <c r="FQX91" s="108"/>
      <c r="FQY91" s="103"/>
      <c r="FQZ91" s="103"/>
      <c r="FRA91" s="103"/>
      <c r="FRB91" s="103"/>
      <c r="FRC91" s="103"/>
      <c r="FRD91" s="103"/>
      <c r="FRE91" s="184"/>
      <c r="FRF91" s="108"/>
      <c r="FRG91" s="103"/>
      <c r="FRH91" s="103"/>
      <c r="FRI91" s="103"/>
      <c r="FRJ91" s="103"/>
      <c r="FRK91" s="103"/>
      <c r="FRL91" s="103"/>
      <c r="FRM91" s="184"/>
      <c r="FRN91" s="108"/>
      <c r="FRO91" s="103"/>
      <c r="FRP91" s="103"/>
      <c r="FRQ91" s="103"/>
      <c r="FRR91" s="103"/>
      <c r="FRS91" s="103"/>
      <c r="FRT91" s="103"/>
      <c r="FRU91" s="184"/>
      <c r="FRV91" s="108"/>
      <c r="FRW91" s="103"/>
      <c r="FRX91" s="103"/>
      <c r="FRY91" s="103"/>
      <c r="FRZ91" s="103"/>
      <c r="FSA91" s="103"/>
      <c r="FSB91" s="103"/>
      <c r="FSC91" s="184"/>
      <c r="FSD91" s="108"/>
      <c r="FSE91" s="103"/>
      <c r="FSF91" s="103"/>
      <c r="FSG91" s="103"/>
      <c r="FSH91" s="103"/>
      <c r="FSI91" s="103"/>
      <c r="FSJ91" s="103"/>
      <c r="FSK91" s="184"/>
      <c r="FSL91" s="108"/>
      <c r="FSM91" s="103"/>
      <c r="FSN91" s="103"/>
      <c r="FSO91" s="103"/>
      <c r="FSP91" s="103"/>
      <c r="FSQ91" s="103"/>
      <c r="FSR91" s="103"/>
      <c r="FSS91" s="184"/>
      <c r="FST91" s="108"/>
      <c r="FSU91" s="103"/>
      <c r="FSV91" s="103"/>
      <c r="FSW91" s="103"/>
      <c r="FSX91" s="103"/>
      <c r="FSY91" s="103"/>
      <c r="FSZ91" s="103"/>
      <c r="FTA91" s="184"/>
      <c r="FTB91" s="108"/>
      <c r="FTC91" s="103"/>
      <c r="FTD91" s="103"/>
      <c r="FTE91" s="103"/>
      <c r="FTF91" s="103"/>
      <c r="FTG91" s="103"/>
      <c r="FTH91" s="103"/>
      <c r="FTI91" s="184"/>
      <c r="FTJ91" s="108"/>
      <c r="FTK91" s="103"/>
      <c r="FTL91" s="103"/>
      <c r="FTM91" s="103"/>
      <c r="FTN91" s="103"/>
      <c r="FTO91" s="103"/>
      <c r="FTP91" s="103"/>
      <c r="FTQ91" s="184"/>
      <c r="FTR91" s="108"/>
      <c r="FTS91" s="103"/>
      <c r="FTT91" s="103"/>
      <c r="FTU91" s="103"/>
      <c r="FTV91" s="103"/>
      <c r="FTW91" s="103"/>
      <c r="FTX91" s="103"/>
      <c r="FTY91" s="184"/>
      <c r="FTZ91" s="108"/>
      <c r="FUA91" s="103"/>
      <c r="FUB91" s="103"/>
      <c r="FUC91" s="103"/>
      <c r="FUD91" s="103"/>
      <c r="FUE91" s="103"/>
      <c r="FUF91" s="103"/>
      <c r="FUG91" s="184"/>
      <c r="FUH91" s="108"/>
      <c r="FUI91" s="103"/>
      <c r="FUJ91" s="103"/>
      <c r="FUK91" s="103"/>
      <c r="FUL91" s="103"/>
      <c r="FUM91" s="103"/>
      <c r="FUN91" s="103"/>
      <c r="FUO91" s="184"/>
      <c r="FUP91" s="108"/>
      <c r="FUQ91" s="103"/>
      <c r="FUR91" s="103"/>
      <c r="FUS91" s="103"/>
      <c r="FUT91" s="103"/>
      <c r="FUU91" s="103"/>
      <c r="FUV91" s="103"/>
      <c r="FUW91" s="184"/>
      <c r="FUX91" s="108"/>
      <c r="FUY91" s="103"/>
      <c r="FUZ91" s="103"/>
      <c r="FVA91" s="103"/>
      <c r="FVB91" s="103"/>
      <c r="FVC91" s="103"/>
      <c r="FVD91" s="103"/>
      <c r="FVE91" s="184"/>
      <c r="FVF91" s="108"/>
      <c r="FVG91" s="103"/>
      <c r="FVH91" s="103"/>
      <c r="FVI91" s="103"/>
      <c r="FVJ91" s="103"/>
      <c r="FVK91" s="103"/>
      <c r="FVL91" s="103"/>
      <c r="FVM91" s="184"/>
      <c r="FVN91" s="108"/>
      <c r="FVO91" s="103"/>
      <c r="FVP91" s="103"/>
      <c r="FVQ91" s="103"/>
      <c r="FVR91" s="103"/>
      <c r="FVS91" s="103"/>
      <c r="FVT91" s="103"/>
      <c r="FVU91" s="184"/>
      <c r="FVV91" s="108"/>
      <c r="FVW91" s="103"/>
      <c r="FVX91" s="103"/>
      <c r="FVY91" s="103"/>
      <c r="FVZ91" s="103"/>
      <c r="FWA91" s="103"/>
      <c r="FWB91" s="103"/>
      <c r="FWC91" s="184"/>
      <c r="FWD91" s="108"/>
      <c r="FWE91" s="103"/>
      <c r="FWF91" s="103"/>
      <c r="FWG91" s="103"/>
      <c r="FWH91" s="103"/>
      <c r="FWI91" s="103"/>
      <c r="FWJ91" s="103"/>
      <c r="FWK91" s="184"/>
      <c r="FWL91" s="108"/>
      <c r="FWM91" s="103"/>
      <c r="FWN91" s="103"/>
      <c r="FWO91" s="103"/>
      <c r="FWP91" s="103"/>
      <c r="FWQ91" s="103"/>
      <c r="FWR91" s="103"/>
      <c r="FWS91" s="184"/>
      <c r="FWT91" s="108"/>
      <c r="FWU91" s="103"/>
      <c r="FWV91" s="103"/>
      <c r="FWW91" s="103"/>
      <c r="FWX91" s="103"/>
      <c r="FWY91" s="103"/>
      <c r="FWZ91" s="103"/>
      <c r="FXA91" s="184"/>
      <c r="FXB91" s="108"/>
      <c r="FXC91" s="103"/>
      <c r="FXD91" s="103"/>
      <c r="FXE91" s="103"/>
      <c r="FXF91" s="103"/>
      <c r="FXG91" s="103"/>
      <c r="FXH91" s="103"/>
      <c r="FXI91" s="184"/>
      <c r="FXJ91" s="108"/>
      <c r="FXK91" s="103"/>
      <c r="FXL91" s="103"/>
      <c r="FXM91" s="103"/>
      <c r="FXN91" s="103"/>
      <c r="FXO91" s="103"/>
      <c r="FXP91" s="103"/>
      <c r="FXQ91" s="184"/>
      <c r="FXR91" s="108"/>
      <c r="FXS91" s="103"/>
      <c r="FXT91" s="103"/>
      <c r="FXU91" s="103"/>
      <c r="FXV91" s="103"/>
      <c r="FXW91" s="103"/>
      <c r="FXX91" s="103"/>
      <c r="FXY91" s="184"/>
      <c r="FXZ91" s="108"/>
      <c r="FYA91" s="103"/>
      <c r="FYB91" s="103"/>
      <c r="FYC91" s="103"/>
      <c r="FYD91" s="103"/>
      <c r="FYE91" s="103"/>
      <c r="FYF91" s="103"/>
      <c r="FYG91" s="184"/>
      <c r="FYH91" s="108"/>
      <c r="FYI91" s="103"/>
      <c r="FYJ91" s="103"/>
      <c r="FYK91" s="103"/>
      <c r="FYL91" s="103"/>
      <c r="FYM91" s="103"/>
      <c r="FYN91" s="103"/>
      <c r="FYO91" s="184"/>
      <c r="FYP91" s="108"/>
      <c r="FYQ91" s="103"/>
      <c r="FYR91" s="103"/>
      <c r="FYS91" s="103"/>
      <c r="FYT91" s="103"/>
      <c r="FYU91" s="103"/>
      <c r="FYV91" s="103"/>
      <c r="FYW91" s="184"/>
      <c r="FYX91" s="108"/>
      <c r="FYY91" s="103"/>
      <c r="FYZ91" s="103"/>
      <c r="FZA91" s="103"/>
      <c r="FZB91" s="103"/>
      <c r="FZC91" s="103"/>
      <c r="FZD91" s="103"/>
      <c r="FZE91" s="184"/>
      <c r="FZF91" s="108"/>
      <c r="FZG91" s="103"/>
      <c r="FZH91" s="103"/>
      <c r="FZI91" s="103"/>
      <c r="FZJ91" s="103"/>
      <c r="FZK91" s="103"/>
      <c r="FZL91" s="103"/>
      <c r="FZM91" s="184"/>
      <c r="FZN91" s="108"/>
      <c r="FZO91" s="103"/>
      <c r="FZP91" s="103"/>
      <c r="FZQ91" s="103"/>
      <c r="FZR91" s="103"/>
      <c r="FZS91" s="103"/>
      <c r="FZT91" s="103"/>
      <c r="FZU91" s="184"/>
      <c r="FZV91" s="108"/>
      <c r="FZW91" s="103"/>
      <c r="FZX91" s="103"/>
      <c r="FZY91" s="103"/>
      <c r="FZZ91" s="103"/>
      <c r="GAA91" s="103"/>
      <c r="GAB91" s="103"/>
      <c r="GAC91" s="184"/>
      <c r="GAD91" s="108"/>
      <c r="GAE91" s="103"/>
      <c r="GAF91" s="103"/>
      <c r="GAG91" s="103"/>
      <c r="GAH91" s="103"/>
      <c r="GAI91" s="103"/>
      <c r="GAJ91" s="103"/>
      <c r="GAK91" s="184"/>
      <c r="GAL91" s="108"/>
      <c r="GAM91" s="103"/>
      <c r="GAN91" s="103"/>
      <c r="GAO91" s="103"/>
      <c r="GAP91" s="103"/>
      <c r="GAQ91" s="103"/>
      <c r="GAR91" s="103"/>
      <c r="GAS91" s="184"/>
      <c r="GAT91" s="108"/>
      <c r="GAU91" s="103"/>
      <c r="GAV91" s="103"/>
      <c r="GAW91" s="103"/>
      <c r="GAX91" s="103"/>
      <c r="GAY91" s="103"/>
      <c r="GAZ91" s="103"/>
      <c r="GBA91" s="184"/>
      <c r="GBB91" s="108"/>
      <c r="GBC91" s="103"/>
      <c r="GBD91" s="103"/>
      <c r="GBE91" s="103"/>
      <c r="GBF91" s="103"/>
      <c r="GBG91" s="103"/>
      <c r="GBH91" s="103"/>
      <c r="GBI91" s="184"/>
      <c r="GBJ91" s="108"/>
      <c r="GBK91" s="103"/>
      <c r="GBL91" s="103"/>
      <c r="GBM91" s="103"/>
      <c r="GBN91" s="103"/>
      <c r="GBO91" s="103"/>
      <c r="GBP91" s="103"/>
      <c r="GBQ91" s="184"/>
      <c r="GBR91" s="108"/>
      <c r="GBS91" s="103"/>
      <c r="GBT91" s="103"/>
      <c r="GBU91" s="103"/>
      <c r="GBV91" s="103"/>
      <c r="GBW91" s="103"/>
      <c r="GBX91" s="103"/>
      <c r="GBY91" s="184"/>
      <c r="GBZ91" s="108"/>
      <c r="GCA91" s="103"/>
      <c r="GCB91" s="103"/>
      <c r="GCC91" s="103"/>
      <c r="GCD91" s="103"/>
      <c r="GCE91" s="103"/>
      <c r="GCF91" s="103"/>
      <c r="GCG91" s="184"/>
      <c r="GCH91" s="108"/>
      <c r="GCI91" s="103"/>
      <c r="GCJ91" s="103"/>
      <c r="GCK91" s="103"/>
      <c r="GCL91" s="103"/>
      <c r="GCM91" s="103"/>
      <c r="GCN91" s="103"/>
      <c r="GCO91" s="184"/>
      <c r="GCP91" s="108"/>
      <c r="GCQ91" s="103"/>
      <c r="GCR91" s="103"/>
      <c r="GCS91" s="103"/>
      <c r="GCT91" s="103"/>
      <c r="GCU91" s="103"/>
      <c r="GCV91" s="103"/>
      <c r="GCW91" s="184"/>
      <c r="GCX91" s="108"/>
      <c r="GCY91" s="103"/>
      <c r="GCZ91" s="103"/>
      <c r="GDA91" s="103"/>
      <c r="GDB91" s="103"/>
      <c r="GDC91" s="103"/>
      <c r="GDD91" s="103"/>
      <c r="GDE91" s="184"/>
      <c r="GDF91" s="108"/>
      <c r="GDG91" s="103"/>
      <c r="GDH91" s="103"/>
      <c r="GDI91" s="103"/>
      <c r="GDJ91" s="103"/>
      <c r="GDK91" s="103"/>
      <c r="GDL91" s="103"/>
      <c r="GDM91" s="184"/>
      <c r="GDN91" s="108"/>
      <c r="GDO91" s="103"/>
      <c r="GDP91" s="103"/>
      <c r="GDQ91" s="103"/>
      <c r="GDR91" s="103"/>
      <c r="GDS91" s="103"/>
      <c r="GDT91" s="103"/>
      <c r="GDU91" s="184"/>
      <c r="GDV91" s="108"/>
      <c r="GDW91" s="103"/>
      <c r="GDX91" s="103"/>
      <c r="GDY91" s="103"/>
      <c r="GDZ91" s="103"/>
      <c r="GEA91" s="103"/>
      <c r="GEB91" s="103"/>
      <c r="GEC91" s="184"/>
      <c r="GED91" s="108"/>
      <c r="GEE91" s="103"/>
      <c r="GEF91" s="103"/>
      <c r="GEG91" s="103"/>
      <c r="GEH91" s="103"/>
      <c r="GEI91" s="103"/>
      <c r="GEJ91" s="103"/>
      <c r="GEK91" s="184"/>
      <c r="GEL91" s="108"/>
      <c r="GEM91" s="103"/>
      <c r="GEN91" s="103"/>
      <c r="GEO91" s="103"/>
      <c r="GEP91" s="103"/>
      <c r="GEQ91" s="103"/>
      <c r="GER91" s="103"/>
      <c r="GES91" s="184"/>
      <c r="GET91" s="108"/>
      <c r="GEU91" s="103"/>
      <c r="GEV91" s="103"/>
      <c r="GEW91" s="103"/>
      <c r="GEX91" s="103"/>
      <c r="GEY91" s="103"/>
      <c r="GEZ91" s="103"/>
      <c r="GFA91" s="184"/>
      <c r="GFB91" s="108"/>
      <c r="GFC91" s="103"/>
      <c r="GFD91" s="103"/>
      <c r="GFE91" s="103"/>
      <c r="GFF91" s="103"/>
      <c r="GFG91" s="103"/>
      <c r="GFH91" s="103"/>
      <c r="GFI91" s="184"/>
      <c r="GFJ91" s="108"/>
      <c r="GFK91" s="103"/>
      <c r="GFL91" s="103"/>
      <c r="GFM91" s="103"/>
      <c r="GFN91" s="103"/>
      <c r="GFO91" s="103"/>
      <c r="GFP91" s="103"/>
      <c r="GFQ91" s="184"/>
      <c r="GFR91" s="108"/>
      <c r="GFS91" s="103"/>
      <c r="GFT91" s="103"/>
      <c r="GFU91" s="103"/>
      <c r="GFV91" s="103"/>
      <c r="GFW91" s="103"/>
      <c r="GFX91" s="103"/>
      <c r="GFY91" s="184"/>
      <c r="GFZ91" s="108"/>
      <c r="GGA91" s="103"/>
      <c r="GGB91" s="103"/>
      <c r="GGC91" s="103"/>
      <c r="GGD91" s="103"/>
      <c r="GGE91" s="103"/>
      <c r="GGF91" s="103"/>
      <c r="GGG91" s="184"/>
      <c r="GGH91" s="108"/>
      <c r="GGI91" s="103"/>
      <c r="GGJ91" s="103"/>
      <c r="GGK91" s="103"/>
      <c r="GGL91" s="103"/>
      <c r="GGM91" s="103"/>
      <c r="GGN91" s="103"/>
      <c r="GGO91" s="184"/>
      <c r="GGP91" s="108"/>
      <c r="GGQ91" s="103"/>
      <c r="GGR91" s="103"/>
      <c r="GGS91" s="103"/>
      <c r="GGT91" s="103"/>
      <c r="GGU91" s="103"/>
      <c r="GGV91" s="103"/>
      <c r="GGW91" s="184"/>
      <c r="GGX91" s="108"/>
      <c r="GGY91" s="103"/>
      <c r="GGZ91" s="103"/>
      <c r="GHA91" s="103"/>
      <c r="GHB91" s="103"/>
      <c r="GHC91" s="103"/>
      <c r="GHD91" s="103"/>
      <c r="GHE91" s="184"/>
      <c r="GHF91" s="108"/>
      <c r="GHG91" s="103"/>
      <c r="GHH91" s="103"/>
      <c r="GHI91" s="103"/>
      <c r="GHJ91" s="103"/>
      <c r="GHK91" s="103"/>
      <c r="GHL91" s="103"/>
      <c r="GHM91" s="184"/>
      <c r="GHN91" s="108"/>
      <c r="GHO91" s="103"/>
      <c r="GHP91" s="103"/>
      <c r="GHQ91" s="103"/>
      <c r="GHR91" s="103"/>
      <c r="GHS91" s="103"/>
      <c r="GHT91" s="103"/>
      <c r="GHU91" s="184"/>
      <c r="GHV91" s="108"/>
      <c r="GHW91" s="103"/>
      <c r="GHX91" s="103"/>
      <c r="GHY91" s="103"/>
      <c r="GHZ91" s="103"/>
      <c r="GIA91" s="103"/>
      <c r="GIB91" s="103"/>
      <c r="GIC91" s="184"/>
      <c r="GID91" s="108"/>
      <c r="GIE91" s="103"/>
      <c r="GIF91" s="103"/>
      <c r="GIG91" s="103"/>
      <c r="GIH91" s="103"/>
      <c r="GII91" s="103"/>
      <c r="GIJ91" s="103"/>
      <c r="GIK91" s="184"/>
      <c r="GIL91" s="108"/>
      <c r="GIM91" s="103"/>
      <c r="GIN91" s="103"/>
      <c r="GIO91" s="103"/>
      <c r="GIP91" s="103"/>
      <c r="GIQ91" s="103"/>
      <c r="GIR91" s="103"/>
      <c r="GIS91" s="184"/>
      <c r="GIT91" s="108"/>
      <c r="GIU91" s="103"/>
      <c r="GIV91" s="103"/>
      <c r="GIW91" s="103"/>
      <c r="GIX91" s="103"/>
      <c r="GIY91" s="103"/>
      <c r="GIZ91" s="103"/>
      <c r="GJA91" s="184"/>
      <c r="GJB91" s="108"/>
      <c r="GJC91" s="103"/>
      <c r="GJD91" s="103"/>
      <c r="GJE91" s="103"/>
      <c r="GJF91" s="103"/>
      <c r="GJG91" s="103"/>
      <c r="GJH91" s="103"/>
      <c r="GJI91" s="184"/>
      <c r="GJJ91" s="108"/>
      <c r="GJK91" s="103"/>
      <c r="GJL91" s="103"/>
      <c r="GJM91" s="103"/>
      <c r="GJN91" s="103"/>
      <c r="GJO91" s="103"/>
      <c r="GJP91" s="103"/>
      <c r="GJQ91" s="184"/>
      <c r="GJR91" s="108"/>
      <c r="GJS91" s="103"/>
      <c r="GJT91" s="103"/>
      <c r="GJU91" s="103"/>
      <c r="GJV91" s="103"/>
      <c r="GJW91" s="103"/>
      <c r="GJX91" s="103"/>
      <c r="GJY91" s="184"/>
      <c r="GJZ91" s="108"/>
      <c r="GKA91" s="103"/>
      <c r="GKB91" s="103"/>
      <c r="GKC91" s="103"/>
      <c r="GKD91" s="103"/>
      <c r="GKE91" s="103"/>
      <c r="GKF91" s="103"/>
      <c r="GKG91" s="184"/>
      <c r="GKH91" s="108"/>
      <c r="GKI91" s="103"/>
      <c r="GKJ91" s="103"/>
      <c r="GKK91" s="103"/>
      <c r="GKL91" s="103"/>
      <c r="GKM91" s="103"/>
      <c r="GKN91" s="103"/>
      <c r="GKO91" s="184"/>
      <c r="GKP91" s="108"/>
      <c r="GKQ91" s="103"/>
      <c r="GKR91" s="103"/>
      <c r="GKS91" s="103"/>
      <c r="GKT91" s="103"/>
      <c r="GKU91" s="103"/>
      <c r="GKV91" s="103"/>
      <c r="GKW91" s="184"/>
      <c r="GKX91" s="108"/>
      <c r="GKY91" s="103"/>
      <c r="GKZ91" s="103"/>
      <c r="GLA91" s="103"/>
      <c r="GLB91" s="103"/>
      <c r="GLC91" s="103"/>
      <c r="GLD91" s="103"/>
      <c r="GLE91" s="184"/>
      <c r="GLF91" s="108"/>
      <c r="GLG91" s="103"/>
      <c r="GLH91" s="103"/>
      <c r="GLI91" s="103"/>
      <c r="GLJ91" s="103"/>
      <c r="GLK91" s="103"/>
      <c r="GLL91" s="103"/>
      <c r="GLM91" s="184"/>
      <c r="GLN91" s="108"/>
      <c r="GLO91" s="103"/>
      <c r="GLP91" s="103"/>
      <c r="GLQ91" s="103"/>
      <c r="GLR91" s="103"/>
      <c r="GLS91" s="103"/>
      <c r="GLT91" s="103"/>
      <c r="GLU91" s="184"/>
      <c r="GLV91" s="108"/>
      <c r="GLW91" s="103"/>
      <c r="GLX91" s="103"/>
      <c r="GLY91" s="103"/>
      <c r="GLZ91" s="103"/>
      <c r="GMA91" s="103"/>
      <c r="GMB91" s="103"/>
      <c r="GMC91" s="184"/>
      <c r="GMD91" s="108"/>
      <c r="GME91" s="103"/>
      <c r="GMF91" s="103"/>
      <c r="GMG91" s="103"/>
      <c r="GMH91" s="103"/>
      <c r="GMI91" s="103"/>
      <c r="GMJ91" s="103"/>
      <c r="GMK91" s="184"/>
      <c r="GML91" s="108"/>
      <c r="GMM91" s="103"/>
      <c r="GMN91" s="103"/>
      <c r="GMO91" s="103"/>
      <c r="GMP91" s="103"/>
      <c r="GMQ91" s="103"/>
      <c r="GMR91" s="103"/>
      <c r="GMS91" s="184"/>
      <c r="GMT91" s="108"/>
      <c r="GMU91" s="103"/>
      <c r="GMV91" s="103"/>
      <c r="GMW91" s="103"/>
      <c r="GMX91" s="103"/>
      <c r="GMY91" s="103"/>
      <c r="GMZ91" s="103"/>
      <c r="GNA91" s="184"/>
      <c r="GNB91" s="108"/>
      <c r="GNC91" s="103"/>
      <c r="GND91" s="103"/>
      <c r="GNE91" s="103"/>
      <c r="GNF91" s="103"/>
      <c r="GNG91" s="103"/>
      <c r="GNH91" s="103"/>
      <c r="GNI91" s="184"/>
      <c r="GNJ91" s="108"/>
      <c r="GNK91" s="103"/>
      <c r="GNL91" s="103"/>
      <c r="GNM91" s="103"/>
      <c r="GNN91" s="103"/>
      <c r="GNO91" s="103"/>
      <c r="GNP91" s="103"/>
      <c r="GNQ91" s="184"/>
      <c r="GNR91" s="108"/>
      <c r="GNS91" s="103"/>
      <c r="GNT91" s="103"/>
      <c r="GNU91" s="103"/>
      <c r="GNV91" s="103"/>
      <c r="GNW91" s="103"/>
      <c r="GNX91" s="103"/>
      <c r="GNY91" s="184"/>
      <c r="GNZ91" s="108"/>
      <c r="GOA91" s="103"/>
      <c r="GOB91" s="103"/>
      <c r="GOC91" s="103"/>
      <c r="GOD91" s="103"/>
      <c r="GOE91" s="103"/>
      <c r="GOF91" s="103"/>
      <c r="GOG91" s="184"/>
      <c r="GOH91" s="108"/>
      <c r="GOI91" s="103"/>
      <c r="GOJ91" s="103"/>
      <c r="GOK91" s="103"/>
      <c r="GOL91" s="103"/>
      <c r="GOM91" s="103"/>
      <c r="GON91" s="103"/>
      <c r="GOO91" s="184"/>
      <c r="GOP91" s="108"/>
      <c r="GOQ91" s="103"/>
      <c r="GOR91" s="103"/>
      <c r="GOS91" s="103"/>
      <c r="GOT91" s="103"/>
      <c r="GOU91" s="103"/>
      <c r="GOV91" s="103"/>
      <c r="GOW91" s="184"/>
      <c r="GOX91" s="108"/>
      <c r="GOY91" s="103"/>
      <c r="GOZ91" s="103"/>
      <c r="GPA91" s="103"/>
      <c r="GPB91" s="103"/>
      <c r="GPC91" s="103"/>
      <c r="GPD91" s="103"/>
      <c r="GPE91" s="184"/>
      <c r="GPF91" s="108"/>
      <c r="GPG91" s="103"/>
      <c r="GPH91" s="103"/>
      <c r="GPI91" s="103"/>
      <c r="GPJ91" s="103"/>
      <c r="GPK91" s="103"/>
      <c r="GPL91" s="103"/>
      <c r="GPM91" s="184"/>
      <c r="GPN91" s="108"/>
      <c r="GPO91" s="103"/>
      <c r="GPP91" s="103"/>
      <c r="GPQ91" s="103"/>
      <c r="GPR91" s="103"/>
      <c r="GPS91" s="103"/>
      <c r="GPT91" s="103"/>
      <c r="GPU91" s="184"/>
      <c r="GPV91" s="108"/>
      <c r="GPW91" s="103"/>
      <c r="GPX91" s="103"/>
      <c r="GPY91" s="103"/>
      <c r="GPZ91" s="103"/>
      <c r="GQA91" s="103"/>
      <c r="GQB91" s="103"/>
      <c r="GQC91" s="184"/>
      <c r="GQD91" s="108"/>
      <c r="GQE91" s="103"/>
      <c r="GQF91" s="103"/>
      <c r="GQG91" s="103"/>
      <c r="GQH91" s="103"/>
      <c r="GQI91" s="103"/>
      <c r="GQJ91" s="103"/>
      <c r="GQK91" s="184"/>
      <c r="GQL91" s="108"/>
      <c r="GQM91" s="103"/>
      <c r="GQN91" s="103"/>
      <c r="GQO91" s="103"/>
      <c r="GQP91" s="103"/>
      <c r="GQQ91" s="103"/>
      <c r="GQR91" s="103"/>
      <c r="GQS91" s="184"/>
      <c r="GQT91" s="108"/>
      <c r="GQU91" s="103"/>
      <c r="GQV91" s="103"/>
      <c r="GQW91" s="103"/>
      <c r="GQX91" s="103"/>
      <c r="GQY91" s="103"/>
      <c r="GQZ91" s="103"/>
      <c r="GRA91" s="184"/>
      <c r="GRB91" s="108"/>
      <c r="GRC91" s="103"/>
      <c r="GRD91" s="103"/>
      <c r="GRE91" s="103"/>
      <c r="GRF91" s="103"/>
      <c r="GRG91" s="103"/>
      <c r="GRH91" s="103"/>
      <c r="GRI91" s="184"/>
      <c r="GRJ91" s="108"/>
      <c r="GRK91" s="103"/>
      <c r="GRL91" s="103"/>
      <c r="GRM91" s="103"/>
      <c r="GRN91" s="103"/>
      <c r="GRO91" s="103"/>
      <c r="GRP91" s="103"/>
      <c r="GRQ91" s="184"/>
      <c r="GRR91" s="108"/>
      <c r="GRS91" s="103"/>
      <c r="GRT91" s="103"/>
      <c r="GRU91" s="103"/>
      <c r="GRV91" s="103"/>
      <c r="GRW91" s="103"/>
      <c r="GRX91" s="103"/>
      <c r="GRY91" s="184"/>
      <c r="GRZ91" s="108"/>
      <c r="GSA91" s="103"/>
      <c r="GSB91" s="103"/>
      <c r="GSC91" s="103"/>
      <c r="GSD91" s="103"/>
      <c r="GSE91" s="103"/>
      <c r="GSF91" s="103"/>
      <c r="GSG91" s="184"/>
      <c r="GSH91" s="108"/>
      <c r="GSI91" s="103"/>
      <c r="GSJ91" s="103"/>
      <c r="GSK91" s="103"/>
      <c r="GSL91" s="103"/>
      <c r="GSM91" s="103"/>
      <c r="GSN91" s="103"/>
      <c r="GSO91" s="184"/>
      <c r="GSP91" s="108"/>
      <c r="GSQ91" s="103"/>
      <c r="GSR91" s="103"/>
      <c r="GSS91" s="103"/>
      <c r="GST91" s="103"/>
      <c r="GSU91" s="103"/>
      <c r="GSV91" s="103"/>
      <c r="GSW91" s="184"/>
      <c r="GSX91" s="108"/>
      <c r="GSY91" s="103"/>
      <c r="GSZ91" s="103"/>
      <c r="GTA91" s="103"/>
      <c r="GTB91" s="103"/>
      <c r="GTC91" s="103"/>
      <c r="GTD91" s="103"/>
      <c r="GTE91" s="184"/>
      <c r="GTF91" s="108"/>
      <c r="GTG91" s="103"/>
      <c r="GTH91" s="103"/>
      <c r="GTI91" s="103"/>
      <c r="GTJ91" s="103"/>
      <c r="GTK91" s="103"/>
      <c r="GTL91" s="103"/>
      <c r="GTM91" s="184"/>
      <c r="GTN91" s="108"/>
      <c r="GTO91" s="103"/>
      <c r="GTP91" s="103"/>
      <c r="GTQ91" s="103"/>
      <c r="GTR91" s="103"/>
      <c r="GTS91" s="103"/>
      <c r="GTT91" s="103"/>
      <c r="GTU91" s="184"/>
      <c r="GTV91" s="108"/>
      <c r="GTW91" s="103"/>
      <c r="GTX91" s="103"/>
      <c r="GTY91" s="103"/>
      <c r="GTZ91" s="103"/>
      <c r="GUA91" s="103"/>
      <c r="GUB91" s="103"/>
      <c r="GUC91" s="184"/>
      <c r="GUD91" s="108"/>
      <c r="GUE91" s="103"/>
      <c r="GUF91" s="103"/>
      <c r="GUG91" s="103"/>
      <c r="GUH91" s="103"/>
      <c r="GUI91" s="103"/>
      <c r="GUJ91" s="103"/>
      <c r="GUK91" s="184"/>
      <c r="GUL91" s="108"/>
      <c r="GUM91" s="103"/>
      <c r="GUN91" s="103"/>
      <c r="GUO91" s="103"/>
      <c r="GUP91" s="103"/>
      <c r="GUQ91" s="103"/>
      <c r="GUR91" s="103"/>
      <c r="GUS91" s="184"/>
      <c r="GUT91" s="108"/>
      <c r="GUU91" s="103"/>
      <c r="GUV91" s="103"/>
      <c r="GUW91" s="103"/>
      <c r="GUX91" s="103"/>
      <c r="GUY91" s="103"/>
      <c r="GUZ91" s="103"/>
      <c r="GVA91" s="184"/>
      <c r="GVB91" s="108"/>
      <c r="GVC91" s="103"/>
      <c r="GVD91" s="103"/>
      <c r="GVE91" s="103"/>
      <c r="GVF91" s="103"/>
      <c r="GVG91" s="103"/>
      <c r="GVH91" s="103"/>
      <c r="GVI91" s="184"/>
      <c r="GVJ91" s="108"/>
      <c r="GVK91" s="103"/>
      <c r="GVL91" s="103"/>
      <c r="GVM91" s="103"/>
      <c r="GVN91" s="103"/>
      <c r="GVO91" s="103"/>
      <c r="GVP91" s="103"/>
      <c r="GVQ91" s="184"/>
      <c r="GVR91" s="108"/>
      <c r="GVS91" s="103"/>
      <c r="GVT91" s="103"/>
      <c r="GVU91" s="103"/>
      <c r="GVV91" s="103"/>
      <c r="GVW91" s="103"/>
      <c r="GVX91" s="103"/>
      <c r="GVY91" s="184"/>
      <c r="GVZ91" s="108"/>
      <c r="GWA91" s="103"/>
      <c r="GWB91" s="103"/>
      <c r="GWC91" s="103"/>
      <c r="GWD91" s="103"/>
      <c r="GWE91" s="103"/>
      <c r="GWF91" s="103"/>
      <c r="GWG91" s="184"/>
      <c r="GWH91" s="108"/>
      <c r="GWI91" s="103"/>
      <c r="GWJ91" s="103"/>
      <c r="GWK91" s="103"/>
      <c r="GWL91" s="103"/>
      <c r="GWM91" s="103"/>
      <c r="GWN91" s="103"/>
      <c r="GWO91" s="184"/>
      <c r="GWP91" s="108"/>
      <c r="GWQ91" s="103"/>
      <c r="GWR91" s="103"/>
      <c r="GWS91" s="103"/>
      <c r="GWT91" s="103"/>
      <c r="GWU91" s="103"/>
      <c r="GWV91" s="103"/>
      <c r="GWW91" s="184"/>
      <c r="GWX91" s="108"/>
      <c r="GWY91" s="103"/>
      <c r="GWZ91" s="103"/>
      <c r="GXA91" s="103"/>
      <c r="GXB91" s="103"/>
      <c r="GXC91" s="103"/>
      <c r="GXD91" s="103"/>
      <c r="GXE91" s="184"/>
      <c r="GXF91" s="108"/>
      <c r="GXG91" s="103"/>
      <c r="GXH91" s="103"/>
      <c r="GXI91" s="103"/>
      <c r="GXJ91" s="103"/>
      <c r="GXK91" s="103"/>
      <c r="GXL91" s="103"/>
      <c r="GXM91" s="184"/>
      <c r="GXN91" s="108"/>
      <c r="GXO91" s="103"/>
      <c r="GXP91" s="103"/>
      <c r="GXQ91" s="103"/>
      <c r="GXR91" s="103"/>
      <c r="GXS91" s="103"/>
      <c r="GXT91" s="103"/>
      <c r="GXU91" s="184"/>
      <c r="GXV91" s="108"/>
      <c r="GXW91" s="103"/>
      <c r="GXX91" s="103"/>
      <c r="GXY91" s="103"/>
      <c r="GXZ91" s="103"/>
      <c r="GYA91" s="103"/>
      <c r="GYB91" s="103"/>
      <c r="GYC91" s="184"/>
      <c r="GYD91" s="108"/>
      <c r="GYE91" s="103"/>
      <c r="GYF91" s="103"/>
      <c r="GYG91" s="103"/>
      <c r="GYH91" s="103"/>
      <c r="GYI91" s="103"/>
      <c r="GYJ91" s="103"/>
      <c r="GYK91" s="184"/>
      <c r="GYL91" s="108"/>
      <c r="GYM91" s="103"/>
      <c r="GYN91" s="103"/>
      <c r="GYO91" s="103"/>
      <c r="GYP91" s="103"/>
      <c r="GYQ91" s="103"/>
      <c r="GYR91" s="103"/>
      <c r="GYS91" s="184"/>
      <c r="GYT91" s="108"/>
      <c r="GYU91" s="103"/>
      <c r="GYV91" s="103"/>
      <c r="GYW91" s="103"/>
      <c r="GYX91" s="103"/>
      <c r="GYY91" s="103"/>
      <c r="GYZ91" s="103"/>
      <c r="GZA91" s="184"/>
      <c r="GZB91" s="108"/>
      <c r="GZC91" s="103"/>
      <c r="GZD91" s="103"/>
      <c r="GZE91" s="103"/>
      <c r="GZF91" s="103"/>
      <c r="GZG91" s="103"/>
      <c r="GZH91" s="103"/>
      <c r="GZI91" s="184"/>
      <c r="GZJ91" s="108"/>
      <c r="GZK91" s="103"/>
      <c r="GZL91" s="103"/>
      <c r="GZM91" s="103"/>
      <c r="GZN91" s="103"/>
      <c r="GZO91" s="103"/>
      <c r="GZP91" s="103"/>
      <c r="GZQ91" s="184"/>
      <c r="GZR91" s="108"/>
      <c r="GZS91" s="103"/>
      <c r="GZT91" s="103"/>
      <c r="GZU91" s="103"/>
      <c r="GZV91" s="103"/>
      <c r="GZW91" s="103"/>
      <c r="GZX91" s="103"/>
      <c r="GZY91" s="184"/>
      <c r="GZZ91" s="108"/>
      <c r="HAA91" s="103"/>
      <c r="HAB91" s="103"/>
      <c r="HAC91" s="103"/>
      <c r="HAD91" s="103"/>
      <c r="HAE91" s="103"/>
      <c r="HAF91" s="103"/>
      <c r="HAG91" s="184"/>
      <c r="HAH91" s="108"/>
      <c r="HAI91" s="103"/>
      <c r="HAJ91" s="103"/>
      <c r="HAK91" s="103"/>
      <c r="HAL91" s="103"/>
      <c r="HAM91" s="103"/>
      <c r="HAN91" s="103"/>
      <c r="HAO91" s="184"/>
      <c r="HAP91" s="108"/>
      <c r="HAQ91" s="103"/>
      <c r="HAR91" s="103"/>
      <c r="HAS91" s="103"/>
      <c r="HAT91" s="103"/>
      <c r="HAU91" s="103"/>
      <c r="HAV91" s="103"/>
      <c r="HAW91" s="184"/>
      <c r="HAX91" s="108"/>
      <c r="HAY91" s="103"/>
      <c r="HAZ91" s="103"/>
      <c r="HBA91" s="103"/>
      <c r="HBB91" s="103"/>
      <c r="HBC91" s="103"/>
      <c r="HBD91" s="103"/>
      <c r="HBE91" s="184"/>
      <c r="HBF91" s="108"/>
      <c r="HBG91" s="103"/>
      <c r="HBH91" s="103"/>
      <c r="HBI91" s="103"/>
      <c r="HBJ91" s="103"/>
      <c r="HBK91" s="103"/>
      <c r="HBL91" s="103"/>
      <c r="HBM91" s="184"/>
      <c r="HBN91" s="108"/>
      <c r="HBO91" s="103"/>
      <c r="HBP91" s="103"/>
      <c r="HBQ91" s="103"/>
      <c r="HBR91" s="103"/>
      <c r="HBS91" s="103"/>
      <c r="HBT91" s="103"/>
      <c r="HBU91" s="184"/>
      <c r="HBV91" s="108"/>
      <c r="HBW91" s="103"/>
      <c r="HBX91" s="103"/>
      <c r="HBY91" s="103"/>
      <c r="HBZ91" s="103"/>
      <c r="HCA91" s="103"/>
      <c r="HCB91" s="103"/>
      <c r="HCC91" s="184"/>
      <c r="HCD91" s="108"/>
      <c r="HCE91" s="103"/>
      <c r="HCF91" s="103"/>
      <c r="HCG91" s="103"/>
      <c r="HCH91" s="103"/>
      <c r="HCI91" s="103"/>
      <c r="HCJ91" s="103"/>
      <c r="HCK91" s="184"/>
      <c r="HCL91" s="108"/>
      <c r="HCM91" s="103"/>
      <c r="HCN91" s="103"/>
      <c r="HCO91" s="103"/>
      <c r="HCP91" s="103"/>
      <c r="HCQ91" s="103"/>
      <c r="HCR91" s="103"/>
      <c r="HCS91" s="184"/>
      <c r="HCT91" s="108"/>
      <c r="HCU91" s="103"/>
      <c r="HCV91" s="103"/>
      <c r="HCW91" s="103"/>
      <c r="HCX91" s="103"/>
      <c r="HCY91" s="103"/>
      <c r="HCZ91" s="103"/>
      <c r="HDA91" s="184"/>
      <c r="HDB91" s="108"/>
      <c r="HDC91" s="103"/>
      <c r="HDD91" s="103"/>
      <c r="HDE91" s="103"/>
      <c r="HDF91" s="103"/>
      <c r="HDG91" s="103"/>
      <c r="HDH91" s="103"/>
      <c r="HDI91" s="184"/>
      <c r="HDJ91" s="108"/>
      <c r="HDK91" s="103"/>
      <c r="HDL91" s="103"/>
      <c r="HDM91" s="103"/>
      <c r="HDN91" s="103"/>
      <c r="HDO91" s="103"/>
      <c r="HDP91" s="103"/>
      <c r="HDQ91" s="184"/>
      <c r="HDR91" s="108"/>
      <c r="HDS91" s="103"/>
      <c r="HDT91" s="103"/>
      <c r="HDU91" s="103"/>
      <c r="HDV91" s="103"/>
      <c r="HDW91" s="103"/>
      <c r="HDX91" s="103"/>
      <c r="HDY91" s="184"/>
      <c r="HDZ91" s="108"/>
      <c r="HEA91" s="103"/>
      <c r="HEB91" s="103"/>
      <c r="HEC91" s="103"/>
      <c r="HED91" s="103"/>
      <c r="HEE91" s="103"/>
      <c r="HEF91" s="103"/>
      <c r="HEG91" s="184"/>
      <c r="HEH91" s="108"/>
      <c r="HEI91" s="103"/>
      <c r="HEJ91" s="103"/>
      <c r="HEK91" s="103"/>
      <c r="HEL91" s="103"/>
      <c r="HEM91" s="103"/>
      <c r="HEN91" s="103"/>
      <c r="HEO91" s="184"/>
      <c r="HEP91" s="108"/>
      <c r="HEQ91" s="103"/>
      <c r="HER91" s="103"/>
      <c r="HES91" s="103"/>
      <c r="HET91" s="103"/>
      <c r="HEU91" s="103"/>
      <c r="HEV91" s="103"/>
      <c r="HEW91" s="184"/>
      <c r="HEX91" s="108"/>
      <c r="HEY91" s="103"/>
      <c r="HEZ91" s="103"/>
      <c r="HFA91" s="103"/>
      <c r="HFB91" s="103"/>
      <c r="HFC91" s="103"/>
      <c r="HFD91" s="103"/>
      <c r="HFE91" s="184"/>
      <c r="HFF91" s="108"/>
      <c r="HFG91" s="103"/>
      <c r="HFH91" s="103"/>
      <c r="HFI91" s="103"/>
      <c r="HFJ91" s="103"/>
      <c r="HFK91" s="103"/>
      <c r="HFL91" s="103"/>
      <c r="HFM91" s="184"/>
      <c r="HFN91" s="108"/>
      <c r="HFO91" s="103"/>
      <c r="HFP91" s="103"/>
      <c r="HFQ91" s="103"/>
      <c r="HFR91" s="103"/>
      <c r="HFS91" s="103"/>
      <c r="HFT91" s="103"/>
      <c r="HFU91" s="184"/>
      <c r="HFV91" s="108"/>
      <c r="HFW91" s="103"/>
      <c r="HFX91" s="103"/>
      <c r="HFY91" s="103"/>
      <c r="HFZ91" s="103"/>
      <c r="HGA91" s="103"/>
      <c r="HGB91" s="103"/>
      <c r="HGC91" s="184"/>
      <c r="HGD91" s="108"/>
      <c r="HGE91" s="103"/>
      <c r="HGF91" s="103"/>
      <c r="HGG91" s="103"/>
      <c r="HGH91" s="103"/>
      <c r="HGI91" s="103"/>
      <c r="HGJ91" s="103"/>
      <c r="HGK91" s="184"/>
      <c r="HGL91" s="108"/>
      <c r="HGM91" s="103"/>
      <c r="HGN91" s="103"/>
      <c r="HGO91" s="103"/>
      <c r="HGP91" s="103"/>
      <c r="HGQ91" s="103"/>
      <c r="HGR91" s="103"/>
      <c r="HGS91" s="184"/>
      <c r="HGT91" s="108"/>
      <c r="HGU91" s="103"/>
      <c r="HGV91" s="103"/>
      <c r="HGW91" s="103"/>
      <c r="HGX91" s="103"/>
      <c r="HGY91" s="103"/>
      <c r="HGZ91" s="103"/>
      <c r="HHA91" s="184"/>
      <c r="HHB91" s="108"/>
      <c r="HHC91" s="103"/>
      <c r="HHD91" s="103"/>
      <c r="HHE91" s="103"/>
      <c r="HHF91" s="103"/>
      <c r="HHG91" s="103"/>
      <c r="HHH91" s="103"/>
      <c r="HHI91" s="184"/>
      <c r="HHJ91" s="108"/>
      <c r="HHK91" s="103"/>
      <c r="HHL91" s="103"/>
      <c r="HHM91" s="103"/>
      <c r="HHN91" s="103"/>
      <c r="HHO91" s="103"/>
      <c r="HHP91" s="103"/>
      <c r="HHQ91" s="184"/>
      <c r="HHR91" s="108"/>
      <c r="HHS91" s="103"/>
      <c r="HHT91" s="103"/>
      <c r="HHU91" s="103"/>
      <c r="HHV91" s="103"/>
      <c r="HHW91" s="103"/>
      <c r="HHX91" s="103"/>
      <c r="HHY91" s="184"/>
      <c r="HHZ91" s="108"/>
      <c r="HIA91" s="103"/>
      <c r="HIB91" s="103"/>
      <c r="HIC91" s="103"/>
      <c r="HID91" s="103"/>
      <c r="HIE91" s="103"/>
      <c r="HIF91" s="103"/>
      <c r="HIG91" s="184"/>
      <c r="HIH91" s="108"/>
      <c r="HII91" s="103"/>
      <c r="HIJ91" s="103"/>
      <c r="HIK91" s="103"/>
      <c r="HIL91" s="103"/>
      <c r="HIM91" s="103"/>
      <c r="HIN91" s="103"/>
      <c r="HIO91" s="184"/>
      <c r="HIP91" s="108"/>
      <c r="HIQ91" s="103"/>
      <c r="HIR91" s="103"/>
      <c r="HIS91" s="103"/>
      <c r="HIT91" s="103"/>
      <c r="HIU91" s="103"/>
      <c r="HIV91" s="103"/>
      <c r="HIW91" s="184"/>
      <c r="HIX91" s="108"/>
      <c r="HIY91" s="103"/>
      <c r="HIZ91" s="103"/>
      <c r="HJA91" s="103"/>
      <c r="HJB91" s="103"/>
      <c r="HJC91" s="103"/>
      <c r="HJD91" s="103"/>
      <c r="HJE91" s="184"/>
      <c r="HJF91" s="108"/>
      <c r="HJG91" s="103"/>
      <c r="HJH91" s="103"/>
      <c r="HJI91" s="103"/>
      <c r="HJJ91" s="103"/>
      <c r="HJK91" s="103"/>
      <c r="HJL91" s="103"/>
      <c r="HJM91" s="184"/>
      <c r="HJN91" s="108"/>
      <c r="HJO91" s="103"/>
      <c r="HJP91" s="103"/>
      <c r="HJQ91" s="103"/>
      <c r="HJR91" s="103"/>
      <c r="HJS91" s="103"/>
      <c r="HJT91" s="103"/>
      <c r="HJU91" s="184"/>
      <c r="HJV91" s="108"/>
      <c r="HJW91" s="103"/>
      <c r="HJX91" s="103"/>
      <c r="HJY91" s="103"/>
      <c r="HJZ91" s="103"/>
      <c r="HKA91" s="103"/>
      <c r="HKB91" s="103"/>
      <c r="HKC91" s="184"/>
      <c r="HKD91" s="108"/>
      <c r="HKE91" s="103"/>
      <c r="HKF91" s="103"/>
      <c r="HKG91" s="103"/>
      <c r="HKH91" s="103"/>
      <c r="HKI91" s="103"/>
      <c r="HKJ91" s="103"/>
      <c r="HKK91" s="184"/>
      <c r="HKL91" s="108"/>
      <c r="HKM91" s="103"/>
      <c r="HKN91" s="103"/>
      <c r="HKO91" s="103"/>
      <c r="HKP91" s="103"/>
      <c r="HKQ91" s="103"/>
      <c r="HKR91" s="103"/>
      <c r="HKS91" s="184"/>
      <c r="HKT91" s="108"/>
      <c r="HKU91" s="103"/>
      <c r="HKV91" s="103"/>
      <c r="HKW91" s="103"/>
      <c r="HKX91" s="103"/>
      <c r="HKY91" s="103"/>
      <c r="HKZ91" s="103"/>
      <c r="HLA91" s="184"/>
      <c r="HLB91" s="108"/>
      <c r="HLC91" s="103"/>
      <c r="HLD91" s="103"/>
      <c r="HLE91" s="103"/>
      <c r="HLF91" s="103"/>
      <c r="HLG91" s="103"/>
      <c r="HLH91" s="103"/>
      <c r="HLI91" s="184"/>
      <c r="HLJ91" s="108"/>
      <c r="HLK91" s="103"/>
      <c r="HLL91" s="103"/>
      <c r="HLM91" s="103"/>
      <c r="HLN91" s="103"/>
      <c r="HLO91" s="103"/>
      <c r="HLP91" s="103"/>
      <c r="HLQ91" s="184"/>
      <c r="HLR91" s="108"/>
      <c r="HLS91" s="103"/>
      <c r="HLT91" s="103"/>
      <c r="HLU91" s="103"/>
      <c r="HLV91" s="103"/>
      <c r="HLW91" s="103"/>
      <c r="HLX91" s="103"/>
      <c r="HLY91" s="184"/>
      <c r="HLZ91" s="108"/>
      <c r="HMA91" s="103"/>
      <c r="HMB91" s="103"/>
      <c r="HMC91" s="103"/>
      <c r="HMD91" s="103"/>
      <c r="HME91" s="103"/>
      <c r="HMF91" s="103"/>
      <c r="HMG91" s="184"/>
      <c r="HMH91" s="108"/>
      <c r="HMI91" s="103"/>
      <c r="HMJ91" s="103"/>
      <c r="HMK91" s="103"/>
      <c r="HML91" s="103"/>
      <c r="HMM91" s="103"/>
      <c r="HMN91" s="103"/>
      <c r="HMO91" s="184"/>
      <c r="HMP91" s="108"/>
      <c r="HMQ91" s="103"/>
      <c r="HMR91" s="103"/>
      <c r="HMS91" s="103"/>
      <c r="HMT91" s="103"/>
      <c r="HMU91" s="103"/>
      <c r="HMV91" s="103"/>
      <c r="HMW91" s="184"/>
      <c r="HMX91" s="108"/>
      <c r="HMY91" s="103"/>
      <c r="HMZ91" s="103"/>
      <c r="HNA91" s="103"/>
      <c r="HNB91" s="103"/>
      <c r="HNC91" s="103"/>
      <c r="HND91" s="103"/>
      <c r="HNE91" s="184"/>
      <c r="HNF91" s="108"/>
      <c r="HNG91" s="103"/>
      <c r="HNH91" s="103"/>
      <c r="HNI91" s="103"/>
      <c r="HNJ91" s="103"/>
      <c r="HNK91" s="103"/>
      <c r="HNL91" s="103"/>
      <c r="HNM91" s="184"/>
      <c r="HNN91" s="108"/>
      <c r="HNO91" s="103"/>
      <c r="HNP91" s="103"/>
      <c r="HNQ91" s="103"/>
      <c r="HNR91" s="103"/>
      <c r="HNS91" s="103"/>
      <c r="HNT91" s="103"/>
      <c r="HNU91" s="184"/>
      <c r="HNV91" s="108"/>
      <c r="HNW91" s="103"/>
      <c r="HNX91" s="103"/>
      <c r="HNY91" s="103"/>
      <c r="HNZ91" s="103"/>
      <c r="HOA91" s="103"/>
      <c r="HOB91" s="103"/>
      <c r="HOC91" s="184"/>
      <c r="HOD91" s="108"/>
      <c r="HOE91" s="103"/>
      <c r="HOF91" s="103"/>
      <c r="HOG91" s="103"/>
      <c r="HOH91" s="103"/>
      <c r="HOI91" s="103"/>
      <c r="HOJ91" s="103"/>
      <c r="HOK91" s="184"/>
      <c r="HOL91" s="108"/>
      <c r="HOM91" s="103"/>
      <c r="HON91" s="103"/>
      <c r="HOO91" s="103"/>
      <c r="HOP91" s="103"/>
      <c r="HOQ91" s="103"/>
      <c r="HOR91" s="103"/>
      <c r="HOS91" s="184"/>
      <c r="HOT91" s="108"/>
      <c r="HOU91" s="103"/>
      <c r="HOV91" s="103"/>
      <c r="HOW91" s="103"/>
      <c r="HOX91" s="103"/>
      <c r="HOY91" s="103"/>
      <c r="HOZ91" s="103"/>
      <c r="HPA91" s="184"/>
      <c r="HPB91" s="108"/>
      <c r="HPC91" s="103"/>
      <c r="HPD91" s="103"/>
      <c r="HPE91" s="103"/>
      <c r="HPF91" s="103"/>
      <c r="HPG91" s="103"/>
      <c r="HPH91" s="103"/>
      <c r="HPI91" s="184"/>
      <c r="HPJ91" s="108"/>
      <c r="HPK91" s="103"/>
      <c r="HPL91" s="103"/>
      <c r="HPM91" s="103"/>
      <c r="HPN91" s="103"/>
      <c r="HPO91" s="103"/>
      <c r="HPP91" s="103"/>
      <c r="HPQ91" s="184"/>
      <c r="HPR91" s="108"/>
      <c r="HPS91" s="103"/>
      <c r="HPT91" s="103"/>
      <c r="HPU91" s="103"/>
      <c r="HPV91" s="103"/>
      <c r="HPW91" s="103"/>
      <c r="HPX91" s="103"/>
      <c r="HPY91" s="184"/>
      <c r="HPZ91" s="108"/>
      <c r="HQA91" s="103"/>
      <c r="HQB91" s="103"/>
      <c r="HQC91" s="103"/>
      <c r="HQD91" s="103"/>
      <c r="HQE91" s="103"/>
      <c r="HQF91" s="103"/>
      <c r="HQG91" s="184"/>
      <c r="HQH91" s="108"/>
      <c r="HQI91" s="103"/>
      <c r="HQJ91" s="103"/>
      <c r="HQK91" s="103"/>
      <c r="HQL91" s="103"/>
      <c r="HQM91" s="103"/>
      <c r="HQN91" s="103"/>
      <c r="HQO91" s="184"/>
      <c r="HQP91" s="108"/>
      <c r="HQQ91" s="103"/>
      <c r="HQR91" s="103"/>
      <c r="HQS91" s="103"/>
      <c r="HQT91" s="103"/>
      <c r="HQU91" s="103"/>
      <c r="HQV91" s="103"/>
      <c r="HQW91" s="184"/>
      <c r="HQX91" s="108"/>
      <c r="HQY91" s="103"/>
      <c r="HQZ91" s="103"/>
      <c r="HRA91" s="103"/>
      <c r="HRB91" s="103"/>
      <c r="HRC91" s="103"/>
      <c r="HRD91" s="103"/>
      <c r="HRE91" s="184"/>
      <c r="HRF91" s="108"/>
      <c r="HRG91" s="103"/>
      <c r="HRH91" s="103"/>
      <c r="HRI91" s="103"/>
      <c r="HRJ91" s="103"/>
      <c r="HRK91" s="103"/>
      <c r="HRL91" s="103"/>
      <c r="HRM91" s="184"/>
      <c r="HRN91" s="108"/>
      <c r="HRO91" s="103"/>
      <c r="HRP91" s="103"/>
      <c r="HRQ91" s="103"/>
      <c r="HRR91" s="103"/>
      <c r="HRS91" s="103"/>
      <c r="HRT91" s="103"/>
      <c r="HRU91" s="184"/>
      <c r="HRV91" s="108"/>
      <c r="HRW91" s="103"/>
      <c r="HRX91" s="103"/>
      <c r="HRY91" s="103"/>
      <c r="HRZ91" s="103"/>
      <c r="HSA91" s="103"/>
      <c r="HSB91" s="103"/>
      <c r="HSC91" s="184"/>
      <c r="HSD91" s="108"/>
      <c r="HSE91" s="103"/>
      <c r="HSF91" s="103"/>
      <c r="HSG91" s="103"/>
      <c r="HSH91" s="103"/>
      <c r="HSI91" s="103"/>
      <c r="HSJ91" s="103"/>
      <c r="HSK91" s="184"/>
      <c r="HSL91" s="108"/>
      <c r="HSM91" s="103"/>
      <c r="HSN91" s="103"/>
      <c r="HSO91" s="103"/>
      <c r="HSP91" s="103"/>
      <c r="HSQ91" s="103"/>
      <c r="HSR91" s="103"/>
      <c r="HSS91" s="184"/>
      <c r="HST91" s="108"/>
      <c r="HSU91" s="103"/>
      <c r="HSV91" s="103"/>
      <c r="HSW91" s="103"/>
      <c r="HSX91" s="103"/>
      <c r="HSY91" s="103"/>
      <c r="HSZ91" s="103"/>
      <c r="HTA91" s="184"/>
      <c r="HTB91" s="108"/>
      <c r="HTC91" s="103"/>
      <c r="HTD91" s="103"/>
      <c r="HTE91" s="103"/>
      <c r="HTF91" s="103"/>
      <c r="HTG91" s="103"/>
      <c r="HTH91" s="103"/>
      <c r="HTI91" s="184"/>
      <c r="HTJ91" s="108"/>
      <c r="HTK91" s="103"/>
      <c r="HTL91" s="103"/>
      <c r="HTM91" s="103"/>
      <c r="HTN91" s="103"/>
      <c r="HTO91" s="103"/>
      <c r="HTP91" s="103"/>
      <c r="HTQ91" s="184"/>
      <c r="HTR91" s="108"/>
      <c r="HTS91" s="103"/>
      <c r="HTT91" s="103"/>
      <c r="HTU91" s="103"/>
      <c r="HTV91" s="103"/>
      <c r="HTW91" s="103"/>
      <c r="HTX91" s="103"/>
      <c r="HTY91" s="184"/>
      <c r="HTZ91" s="108"/>
      <c r="HUA91" s="103"/>
      <c r="HUB91" s="103"/>
      <c r="HUC91" s="103"/>
      <c r="HUD91" s="103"/>
      <c r="HUE91" s="103"/>
      <c r="HUF91" s="103"/>
      <c r="HUG91" s="184"/>
      <c r="HUH91" s="108"/>
      <c r="HUI91" s="103"/>
      <c r="HUJ91" s="103"/>
      <c r="HUK91" s="103"/>
      <c r="HUL91" s="103"/>
      <c r="HUM91" s="103"/>
      <c r="HUN91" s="103"/>
      <c r="HUO91" s="184"/>
      <c r="HUP91" s="108"/>
      <c r="HUQ91" s="103"/>
      <c r="HUR91" s="103"/>
      <c r="HUS91" s="103"/>
      <c r="HUT91" s="103"/>
      <c r="HUU91" s="103"/>
      <c r="HUV91" s="103"/>
      <c r="HUW91" s="184"/>
      <c r="HUX91" s="108"/>
      <c r="HUY91" s="103"/>
      <c r="HUZ91" s="103"/>
      <c r="HVA91" s="103"/>
      <c r="HVB91" s="103"/>
      <c r="HVC91" s="103"/>
      <c r="HVD91" s="103"/>
      <c r="HVE91" s="184"/>
      <c r="HVF91" s="108"/>
      <c r="HVG91" s="103"/>
      <c r="HVH91" s="103"/>
      <c r="HVI91" s="103"/>
      <c r="HVJ91" s="103"/>
      <c r="HVK91" s="103"/>
      <c r="HVL91" s="103"/>
      <c r="HVM91" s="184"/>
      <c r="HVN91" s="108"/>
      <c r="HVO91" s="103"/>
      <c r="HVP91" s="103"/>
      <c r="HVQ91" s="103"/>
      <c r="HVR91" s="103"/>
      <c r="HVS91" s="103"/>
      <c r="HVT91" s="103"/>
      <c r="HVU91" s="184"/>
      <c r="HVV91" s="108"/>
      <c r="HVW91" s="103"/>
      <c r="HVX91" s="103"/>
      <c r="HVY91" s="103"/>
      <c r="HVZ91" s="103"/>
      <c r="HWA91" s="103"/>
      <c r="HWB91" s="103"/>
      <c r="HWC91" s="184"/>
      <c r="HWD91" s="108"/>
      <c r="HWE91" s="103"/>
      <c r="HWF91" s="103"/>
      <c r="HWG91" s="103"/>
      <c r="HWH91" s="103"/>
      <c r="HWI91" s="103"/>
      <c r="HWJ91" s="103"/>
      <c r="HWK91" s="184"/>
      <c r="HWL91" s="108"/>
      <c r="HWM91" s="103"/>
      <c r="HWN91" s="103"/>
      <c r="HWO91" s="103"/>
      <c r="HWP91" s="103"/>
      <c r="HWQ91" s="103"/>
      <c r="HWR91" s="103"/>
      <c r="HWS91" s="184"/>
      <c r="HWT91" s="108"/>
      <c r="HWU91" s="103"/>
      <c r="HWV91" s="103"/>
      <c r="HWW91" s="103"/>
      <c r="HWX91" s="103"/>
      <c r="HWY91" s="103"/>
      <c r="HWZ91" s="103"/>
      <c r="HXA91" s="184"/>
      <c r="HXB91" s="108"/>
      <c r="HXC91" s="103"/>
      <c r="HXD91" s="103"/>
      <c r="HXE91" s="103"/>
      <c r="HXF91" s="103"/>
      <c r="HXG91" s="103"/>
      <c r="HXH91" s="103"/>
      <c r="HXI91" s="184"/>
      <c r="HXJ91" s="108"/>
      <c r="HXK91" s="103"/>
      <c r="HXL91" s="103"/>
      <c r="HXM91" s="103"/>
      <c r="HXN91" s="103"/>
      <c r="HXO91" s="103"/>
      <c r="HXP91" s="103"/>
      <c r="HXQ91" s="184"/>
      <c r="HXR91" s="108"/>
      <c r="HXS91" s="103"/>
      <c r="HXT91" s="103"/>
      <c r="HXU91" s="103"/>
      <c r="HXV91" s="103"/>
      <c r="HXW91" s="103"/>
      <c r="HXX91" s="103"/>
      <c r="HXY91" s="184"/>
      <c r="HXZ91" s="108"/>
      <c r="HYA91" s="103"/>
      <c r="HYB91" s="103"/>
      <c r="HYC91" s="103"/>
      <c r="HYD91" s="103"/>
      <c r="HYE91" s="103"/>
      <c r="HYF91" s="103"/>
      <c r="HYG91" s="184"/>
      <c r="HYH91" s="108"/>
      <c r="HYI91" s="103"/>
      <c r="HYJ91" s="103"/>
      <c r="HYK91" s="103"/>
      <c r="HYL91" s="103"/>
      <c r="HYM91" s="103"/>
      <c r="HYN91" s="103"/>
      <c r="HYO91" s="184"/>
      <c r="HYP91" s="108"/>
      <c r="HYQ91" s="103"/>
      <c r="HYR91" s="103"/>
      <c r="HYS91" s="103"/>
      <c r="HYT91" s="103"/>
      <c r="HYU91" s="103"/>
      <c r="HYV91" s="103"/>
      <c r="HYW91" s="184"/>
      <c r="HYX91" s="108"/>
      <c r="HYY91" s="103"/>
      <c r="HYZ91" s="103"/>
      <c r="HZA91" s="103"/>
      <c r="HZB91" s="103"/>
      <c r="HZC91" s="103"/>
      <c r="HZD91" s="103"/>
      <c r="HZE91" s="184"/>
      <c r="HZF91" s="108"/>
      <c r="HZG91" s="103"/>
      <c r="HZH91" s="103"/>
      <c r="HZI91" s="103"/>
      <c r="HZJ91" s="103"/>
      <c r="HZK91" s="103"/>
      <c r="HZL91" s="103"/>
      <c r="HZM91" s="184"/>
      <c r="HZN91" s="108"/>
      <c r="HZO91" s="103"/>
      <c r="HZP91" s="103"/>
      <c r="HZQ91" s="103"/>
      <c r="HZR91" s="103"/>
      <c r="HZS91" s="103"/>
      <c r="HZT91" s="103"/>
      <c r="HZU91" s="184"/>
      <c r="HZV91" s="108"/>
      <c r="HZW91" s="103"/>
      <c r="HZX91" s="103"/>
      <c r="HZY91" s="103"/>
      <c r="HZZ91" s="103"/>
      <c r="IAA91" s="103"/>
      <c r="IAB91" s="103"/>
      <c r="IAC91" s="184"/>
      <c r="IAD91" s="108"/>
      <c r="IAE91" s="103"/>
      <c r="IAF91" s="103"/>
      <c r="IAG91" s="103"/>
      <c r="IAH91" s="103"/>
      <c r="IAI91" s="103"/>
      <c r="IAJ91" s="103"/>
      <c r="IAK91" s="184"/>
      <c r="IAL91" s="108"/>
      <c r="IAM91" s="103"/>
      <c r="IAN91" s="103"/>
      <c r="IAO91" s="103"/>
      <c r="IAP91" s="103"/>
      <c r="IAQ91" s="103"/>
      <c r="IAR91" s="103"/>
      <c r="IAS91" s="184"/>
      <c r="IAT91" s="108"/>
      <c r="IAU91" s="103"/>
      <c r="IAV91" s="103"/>
      <c r="IAW91" s="103"/>
      <c r="IAX91" s="103"/>
      <c r="IAY91" s="103"/>
      <c r="IAZ91" s="103"/>
      <c r="IBA91" s="184"/>
      <c r="IBB91" s="108"/>
      <c r="IBC91" s="103"/>
      <c r="IBD91" s="103"/>
      <c r="IBE91" s="103"/>
      <c r="IBF91" s="103"/>
      <c r="IBG91" s="103"/>
      <c r="IBH91" s="103"/>
      <c r="IBI91" s="184"/>
      <c r="IBJ91" s="108"/>
      <c r="IBK91" s="103"/>
      <c r="IBL91" s="103"/>
      <c r="IBM91" s="103"/>
      <c r="IBN91" s="103"/>
      <c r="IBO91" s="103"/>
      <c r="IBP91" s="103"/>
      <c r="IBQ91" s="184"/>
      <c r="IBR91" s="108"/>
      <c r="IBS91" s="103"/>
      <c r="IBT91" s="103"/>
      <c r="IBU91" s="103"/>
      <c r="IBV91" s="103"/>
      <c r="IBW91" s="103"/>
      <c r="IBX91" s="103"/>
      <c r="IBY91" s="184"/>
      <c r="IBZ91" s="108"/>
      <c r="ICA91" s="103"/>
      <c r="ICB91" s="103"/>
      <c r="ICC91" s="103"/>
      <c r="ICD91" s="103"/>
      <c r="ICE91" s="103"/>
      <c r="ICF91" s="103"/>
      <c r="ICG91" s="184"/>
      <c r="ICH91" s="108"/>
      <c r="ICI91" s="103"/>
      <c r="ICJ91" s="103"/>
      <c r="ICK91" s="103"/>
      <c r="ICL91" s="103"/>
      <c r="ICM91" s="103"/>
      <c r="ICN91" s="103"/>
      <c r="ICO91" s="184"/>
      <c r="ICP91" s="108"/>
      <c r="ICQ91" s="103"/>
      <c r="ICR91" s="103"/>
      <c r="ICS91" s="103"/>
      <c r="ICT91" s="103"/>
      <c r="ICU91" s="103"/>
      <c r="ICV91" s="103"/>
      <c r="ICW91" s="184"/>
      <c r="ICX91" s="108"/>
      <c r="ICY91" s="103"/>
      <c r="ICZ91" s="103"/>
      <c r="IDA91" s="103"/>
      <c r="IDB91" s="103"/>
      <c r="IDC91" s="103"/>
      <c r="IDD91" s="103"/>
      <c r="IDE91" s="184"/>
      <c r="IDF91" s="108"/>
      <c r="IDG91" s="103"/>
      <c r="IDH91" s="103"/>
      <c r="IDI91" s="103"/>
      <c r="IDJ91" s="103"/>
      <c r="IDK91" s="103"/>
      <c r="IDL91" s="103"/>
      <c r="IDM91" s="184"/>
      <c r="IDN91" s="108"/>
      <c r="IDO91" s="103"/>
      <c r="IDP91" s="103"/>
      <c r="IDQ91" s="103"/>
      <c r="IDR91" s="103"/>
      <c r="IDS91" s="103"/>
      <c r="IDT91" s="103"/>
      <c r="IDU91" s="184"/>
      <c r="IDV91" s="108"/>
      <c r="IDW91" s="103"/>
      <c r="IDX91" s="103"/>
      <c r="IDY91" s="103"/>
      <c r="IDZ91" s="103"/>
      <c r="IEA91" s="103"/>
      <c r="IEB91" s="103"/>
      <c r="IEC91" s="184"/>
      <c r="IED91" s="108"/>
      <c r="IEE91" s="103"/>
      <c r="IEF91" s="103"/>
      <c r="IEG91" s="103"/>
      <c r="IEH91" s="103"/>
      <c r="IEI91" s="103"/>
      <c r="IEJ91" s="103"/>
      <c r="IEK91" s="184"/>
      <c r="IEL91" s="108"/>
      <c r="IEM91" s="103"/>
      <c r="IEN91" s="103"/>
      <c r="IEO91" s="103"/>
      <c r="IEP91" s="103"/>
      <c r="IEQ91" s="103"/>
      <c r="IER91" s="103"/>
      <c r="IES91" s="184"/>
      <c r="IET91" s="108"/>
      <c r="IEU91" s="103"/>
      <c r="IEV91" s="103"/>
      <c r="IEW91" s="103"/>
      <c r="IEX91" s="103"/>
      <c r="IEY91" s="103"/>
      <c r="IEZ91" s="103"/>
      <c r="IFA91" s="184"/>
      <c r="IFB91" s="108"/>
      <c r="IFC91" s="103"/>
      <c r="IFD91" s="103"/>
      <c r="IFE91" s="103"/>
      <c r="IFF91" s="103"/>
      <c r="IFG91" s="103"/>
      <c r="IFH91" s="103"/>
      <c r="IFI91" s="184"/>
      <c r="IFJ91" s="108"/>
      <c r="IFK91" s="103"/>
      <c r="IFL91" s="103"/>
      <c r="IFM91" s="103"/>
      <c r="IFN91" s="103"/>
      <c r="IFO91" s="103"/>
      <c r="IFP91" s="103"/>
      <c r="IFQ91" s="184"/>
      <c r="IFR91" s="108"/>
      <c r="IFS91" s="103"/>
      <c r="IFT91" s="103"/>
      <c r="IFU91" s="103"/>
      <c r="IFV91" s="103"/>
      <c r="IFW91" s="103"/>
      <c r="IFX91" s="103"/>
      <c r="IFY91" s="184"/>
      <c r="IFZ91" s="108"/>
      <c r="IGA91" s="103"/>
      <c r="IGB91" s="103"/>
      <c r="IGC91" s="103"/>
      <c r="IGD91" s="103"/>
      <c r="IGE91" s="103"/>
      <c r="IGF91" s="103"/>
      <c r="IGG91" s="184"/>
      <c r="IGH91" s="108"/>
      <c r="IGI91" s="103"/>
      <c r="IGJ91" s="103"/>
      <c r="IGK91" s="103"/>
      <c r="IGL91" s="103"/>
      <c r="IGM91" s="103"/>
      <c r="IGN91" s="103"/>
      <c r="IGO91" s="184"/>
      <c r="IGP91" s="108"/>
      <c r="IGQ91" s="103"/>
      <c r="IGR91" s="103"/>
      <c r="IGS91" s="103"/>
      <c r="IGT91" s="103"/>
      <c r="IGU91" s="103"/>
      <c r="IGV91" s="103"/>
      <c r="IGW91" s="184"/>
      <c r="IGX91" s="108"/>
      <c r="IGY91" s="103"/>
      <c r="IGZ91" s="103"/>
      <c r="IHA91" s="103"/>
      <c r="IHB91" s="103"/>
      <c r="IHC91" s="103"/>
      <c r="IHD91" s="103"/>
      <c r="IHE91" s="184"/>
      <c r="IHF91" s="108"/>
      <c r="IHG91" s="103"/>
      <c r="IHH91" s="103"/>
      <c r="IHI91" s="103"/>
      <c r="IHJ91" s="103"/>
      <c r="IHK91" s="103"/>
      <c r="IHL91" s="103"/>
      <c r="IHM91" s="184"/>
      <c r="IHN91" s="108"/>
      <c r="IHO91" s="103"/>
      <c r="IHP91" s="103"/>
      <c r="IHQ91" s="103"/>
      <c r="IHR91" s="103"/>
      <c r="IHS91" s="103"/>
      <c r="IHT91" s="103"/>
      <c r="IHU91" s="184"/>
      <c r="IHV91" s="108"/>
      <c r="IHW91" s="103"/>
      <c r="IHX91" s="103"/>
      <c r="IHY91" s="103"/>
      <c r="IHZ91" s="103"/>
      <c r="IIA91" s="103"/>
      <c r="IIB91" s="103"/>
      <c r="IIC91" s="184"/>
      <c r="IID91" s="108"/>
      <c r="IIE91" s="103"/>
      <c r="IIF91" s="103"/>
      <c r="IIG91" s="103"/>
      <c r="IIH91" s="103"/>
      <c r="III91" s="103"/>
      <c r="IIJ91" s="103"/>
      <c r="IIK91" s="184"/>
      <c r="IIL91" s="108"/>
      <c r="IIM91" s="103"/>
      <c r="IIN91" s="103"/>
      <c r="IIO91" s="103"/>
      <c r="IIP91" s="103"/>
      <c r="IIQ91" s="103"/>
      <c r="IIR91" s="103"/>
      <c r="IIS91" s="184"/>
      <c r="IIT91" s="108"/>
      <c r="IIU91" s="103"/>
      <c r="IIV91" s="103"/>
      <c r="IIW91" s="103"/>
      <c r="IIX91" s="103"/>
      <c r="IIY91" s="103"/>
      <c r="IIZ91" s="103"/>
      <c r="IJA91" s="184"/>
      <c r="IJB91" s="108"/>
      <c r="IJC91" s="103"/>
      <c r="IJD91" s="103"/>
      <c r="IJE91" s="103"/>
      <c r="IJF91" s="103"/>
      <c r="IJG91" s="103"/>
      <c r="IJH91" s="103"/>
      <c r="IJI91" s="184"/>
      <c r="IJJ91" s="108"/>
      <c r="IJK91" s="103"/>
      <c r="IJL91" s="103"/>
      <c r="IJM91" s="103"/>
      <c r="IJN91" s="103"/>
      <c r="IJO91" s="103"/>
      <c r="IJP91" s="103"/>
      <c r="IJQ91" s="184"/>
      <c r="IJR91" s="108"/>
      <c r="IJS91" s="103"/>
      <c r="IJT91" s="103"/>
      <c r="IJU91" s="103"/>
      <c r="IJV91" s="103"/>
      <c r="IJW91" s="103"/>
      <c r="IJX91" s="103"/>
      <c r="IJY91" s="184"/>
      <c r="IJZ91" s="108"/>
      <c r="IKA91" s="103"/>
      <c r="IKB91" s="103"/>
      <c r="IKC91" s="103"/>
      <c r="IKD91" s="103"/>
      <c r="IKE91" s="103"/>
      <c r="IKF91" s="103"/>
      <c r="IKG91" s="184"/>
      <c r="IKH91" s="108"/>
      <c r="IKI91" s="103"/>
      <c r="IKJ91" s="103"/>
      <c r="IKK91" s="103"/>
      <c r="IKL91" s="103"/>
      <c r="IKM91" s="103"/>
      <c r="IKN91" s="103"/>
      <c r="IKO91" s="184"/>
      <c r="IKP91" s="108"/>
      <c r="IKQ91" s="103"/>
      <c r="IKR91" s="103"/>
      <c r="IKS91" s="103"/>
      <c r="IKT91" s="103"/>
      <c r="IKU91" s="103"/>
      <c r="IKV91" s="103"/>
      <c r="IKW91" s="184"/>
      <c r="IKX91" s="108"/>
      <c r="IKY91" s="103"/>
      <c r="IKZ91" s="103"/>
      <c r="ILA91" s="103"/>
      <c r="ILB91" s="103"/>
      <c r="ILC91" s="103"/>
      <c r="ILD91" s="103"/>
      <c r="ILE91" s="184"/>
      <c r="ILF91" s="108"/>
      <c r="ILG91" s="103"/>
      <c r="ILH91" s="103"/>
      <c r="ILI91" s="103"/>
      <c r="ILJ91" s="103"/>
      <c r="ILK91" s="103"/>
      <c r="ILL91" s="103"/>
      <c r="ILM91" s="184"/>
      <c r="ILN91" s="108"/>
      <c r="ILO91" s="103"/>
      <c r="ILP91" s="103"/>
      <c r="ILQ91" s="103"/>
      <c r="ILR91" s="103"/>
      <c r="ILS91" s="103"/>
      <c r="ILT91" s="103"/>
      <c r="ILU91" s="184"/>
      <c r="ILV91" s="108"/>
      <c r="ILW91" s="103"/>
      <c r="ILX91" s="103"/>
      <c r="ILY91" s="103"/>
      <c r="ILZ91" s="103"/>
      <c r="IMA91" s="103"/>
      <c r="IMB91" s="103"/>
      <c r="IMC91" s="184"/>
      <c r="IMD91" s="108"/>
      <c r="IME91" s="103"/>
      <c r="IMF91" s="103"/>
      <c r="IMG91" s="103"/>
      <c r="IMH91" s="103"/>
      <c r="IMI91" s="103"/>
      <c r="IMJ91" s="103"/>
      <c r="IMK91" s="184"/>
      <c r="IML91" s="108"/>
      <c r="IMM91" s="103"/>
      <c r="IMN91" s="103"/>
      <c r="IMO91" s="103"/>
      <c r="IMP91" s="103"/>
      <c r="IMQ91" s="103"/>
      <c r="IMR91" s="103"/>
      <c r="IMS91" s="184"/>
      <c r="IMT91" s="108"/>
      <c r="IMU91" s="103"/>
      <c r="IMV91" s="103"/>
      <c r="IMW91" s="103"/>
      <c r="IMX91" s="103"/>
      <c r="IMY91" s="103"/>
      <c r="IMZ91" s="103"/>
      <c r="INA91" s="184"/>
      <c r="INB91" s="108"/>
      <c r="INC91" s="103"/>
      <c r="IND91" s="103"/>
      <c r="INE91" s="103"/>
      <c r="INF91" s="103"/>
      <c r="ING91" s="103"/>
      <c r="INH91" s="103"/>
      <c r="INI91" s="184"/>
      <c r="INJ91" s="108"/>
      <c r="INK91" s="103"/>
      <c r="INL91" s="103"/>
      <c r="INM91" s="103"/>
      <c r="INN91" s="103"/>
      <c r="INO91" s="103"/>
      <c r="INP91" s="103"/>
      <c r="INQ91" s="184"/>
      <c r="INR91" s="108"/>
      <c r="INS91" s="103"/>
      <c r="INT91" s="103"/>
      <c r="INU91" s="103"/>
      <c r="INV91" s="103"/>
      <c r="INW91" s="103"/>
      <c r="INX91" s="103"/>
      <c r="INY91" s="184"/>
      <c r="INZ91" s="108"/>
      <c r="IOA91" s="103"/>
      <c r="IOB91" s="103"/>
      <c r="IOC91" s="103"/>
      <c r="IOD91" s="103"/>
      <c r="IOE91" s="103"/>
      <c r="IOF91" s="103"/>
      <c r="IOG91" s="184"/>
      <c r="IOH91" s="108"/>
      <c r="IOI91" s="103"/>
      <c r="IOJ91" s="103"/>
      <c r="IOK91" s="103"/>
      <c r="IOL91" s="103"/>
      <c r="IOM91" s="103"/>
      <c r="ION91" s="103"/>
      <c r="IOO91" s="184"/>
      <c r="IOP91" s="108"/>
      <c r="IOQ91" s="103"/>
      <c r="IOR91" s="103"/>
      <c r="IOS91" s="103"/>
      <c r="IOT91" s="103"/>
      <c r="IOU91" s="103"/>
      <c r="IOV91" s="103"/>
      <c r="IOW91" s="184"/>
      <c r="IOX91" s="108"/>
      <c r="IOY91" s="103"/>
      <c r="IOZ91" s="103"/>
      <c r="IPA91" s="103"/>
      <c r="IPB91" s="103"/>
      <c r="IPC91" s="103"/>
      <c r="IPD91" s="103"/>
      <c r="IPE91" s="184"/>
      <c r="IPF91" s="108"/>
      <c r="IPG91" s="103"/>
      <c r="IPH91" s="103"/>
      <c r="IPI91" s="103"/>
      <c r="IPJ91" s="103"/>
      <c r="IPK91" s="103"/>
      <c r="IPL91" s="103"/>
      <c r="IPM91" s="184"/>
      <c r="IPN91" s="108"/>
      <c r="IPO91" s="103"/>
      <c r="IPP91" s="103"/>
      <c r="IPQ91" s="103"/>
      <c r="IPR91" s="103"/>
      <c r="IPS91" s="103"/>
      <c r="IPT91" s="103"/>
      <c r="IPU91" s="184"/>
      <c r="IPV91" s="108"/>
      <c r="IPW91" s="103"/>
      <c r="IPX91" s="103"/>
      <c r="IPY91" s="103"/>
      <c r="IPZ91" s="103"/>
      <c r="IQA91" s="103"/>
      <c r="IQB91" s="103"/>
      <c r="IQC91" s="184"/>
      <c r="IQD91" s="108"/>
      <c r="IQE91" s="103"/>
      <c r="IQF91" s="103"/>
      <c r="IQG91" s="103"/>
      <c r="IQH91" s="103"/>
      <c r="IQI91" s="103"/>
      <c r="IQJ91" s="103"/>
      <c r="IQK91" s="184"/>
      <c r="IQL91" s="108"/>
      <c r="IQM91" s="103"/>
      <c r="IQN91" s="103"/>
      <c r="IQO91" s="103"/>
      <c r="IQP91" s="103"/>
      <c r="IQQ91" s="103"/>
      <c r="IQR91" s="103"/>
      <c r="IQS91" s="184"/>
      <c r="IQT91" s="108"/>
      <c r="IQU91" s="103"/>
      <c r="IQV91" s="103"/>
      <c r="IQW91" s="103"/>
      <c r="IQX91" s="103"/>
      <c r="IQY91" s="103"/>
      <c r="IQZ91" s="103"/>
      <c r="IRA91" s="184"/>
      <c r="IRB91" s="108"/>
      <c r="IRC91" s="103"/>
      <c r="IRD91" s="103"/>
      <c r="IRE91" s="103"/>
      <c r="IRF91" s="103"/>
      <c r="IRG91" s="103"/>
      <c r="IRH91" s="103"/>
      <c r="IRI91" s="184"/>
      <c r="IRJ91" s="108"/>
      <c r="IRK91" s="103"/>
      <c r="IRL91" s="103"/>
      <c r="IRM91" s="103"/>
      <c r="IRN91" s="103"/>
      <c r="IRO91" s="103"/>
      <c r="IRP91" s="103"/>
      <c r="IRQ91" s="184"/>
      <c r="IRR91" s="108"/>
      <c r="IRS91" s="103"/>
      <c r="IRT91" s="103"/>
      <c r="IRU91" s="103"/>
      <c r="IRV91" s="103"/>
      <c r="IRW91" s="103"/>
      <c r="IRX91" s="103"/>
      <c r="IRY91" s="184"/>
      <c r="IRZ91" s="108"/>
      <c r="ISA91" s="103"/>
      <c r="ISB91" s="103"/>
      <c r="ISC91" s="103"/>
      <c r="ISD91" s="103"/>
      <c r="ISE91" s="103"/>
      <c r="ISF91" s="103"/>
      <c r="ISG91" s="184"/>
      <c r="ISH91" s="108"/>
      <c r="ISI91" s="103"/>
      <c r="ISJ91" s="103"/>
      <c r="ISK91" s="103"/>
      <c r="ISL91" s="103"/>
      <c r="ISM91" s="103"/>
      <c r="ISN91" s="103"/>
      <c r="ISO91" s="184"/>
      <c r="ISP91" s="108"/>
      <c r="ISQ91" s="103"/>
      <c r="ISR91" s="103"/>
      <c r="ISS91" s="103"/>
      <c r="IST91" s="103"/>
      <c r="ISU91" s="103"/>
      <c r="ISV91" s="103"/>
      <c r="ISW91" s="184"/>
      <c r="ISX91" s="108"/>
      <c r="ISY91" s="103"/>
      <c r="ISZ91" s="103"/>
      <c r="ITA91" s="103"/>
      <c r="ITB91" s="103"/>
      <c r="ITC91" s="103"/>
      <c r="ITD91" s="103"/>
      <c r="ITE91" s="184"/>
      <c r="ITF91" s="108"/>
      <c r="ITG91" s="103"/>
      <c r="ITH91" s="103"/>
      <c r="ITI91" s="103"/>
      <c r="ITJ91" s="103"/>
      <c r="ITK91" s="103"/>
      <c r="ITL91" s="103"/>
      <c r="ITM91" s="184"/>
      <c r="ITN91" s="108"/>
      <c r="ITO91" s="103"/>
      <c r="ITP91" s="103"/>
      <c r="ITQ91" s="103"/>
      <c r="ITR91" s="103"/>
      <c r="ITS91" s="103"/>
      <c r="ITT91" s="103"/>
      <c r="ITU91" s="184"/>
      <c r="ITV91" s="108"/>
      <c r="ITW91" s="103"/>
      <c r="ITX91" s="103"/>
      <c r="ITY91" s="103"/>
      <c r="ITZ91" s="103"/>
      <c r="IUA91" s="103"/>
      <c r="IUB91" s="103"/>
      <c r="IUC91" s="184"/>
      <c r="IUD91" s="108"/>
      <c r="IUE91" s="103"/>
      <c r="IUF91" s="103"/>
      <c r="IUG91" s="103"/>
      <c r="IUH91" s="103"/>
      <c r="IUI91" s="103"/>
      <c r="IUJ91" s="103"/>
      <c r="IUK91" s="184"/>
      <c r="IUL91" s="108"/>
      <c r="IUM91" s="103"/>
      <c r="IUN91" s="103"/>
      <c r="IUO91" s="103"/>
      <c r="IUP91" s="103"/>
      <c r="IUQ91" s="103"/>
      <c r="IUR91" s="103"/>
      <c r="IUS91" s="184"/>
      <c r="IUT91" s="108"/>
      <c r="IUU91" s="103"/>
      <c r="IUV91" s="103"/>
      <c r="IUW91" s="103"/>
      <c r="IUX91" s="103"/>
      <c r="IUY91" s="103"/>
      <c r="IUZ91" s="103"/>
      <c r="IVA91" s="184"/>
      <c r="IVB91" s="108"/>
      <c r="IVC91" s="103"/>
      <c r="IVD91" s="103"/>
      <c r="IVE91" s="103"/>
      <c r="IVF91" s="103"/>
      <c r="IVG91" s="103"/>
      <c r="IVH91" s="103"/>
      <c r="IVI91" s="184"/>
      <c r="IVJ91" s="108"/>
      <c r="IVK91" s="103"/>
      <c r="IVL91" s="103"/>
      <c r="IVM91" s="103"/>
      <c r="IVN91" s="103"/>
      <c r="IVO91" s="103"/>
      <c r="IVP91" s="103"/>
      <c r="IVQ91" s="184"/>
      <c r="IVR91" s="108"/>
      <c r="IVS91" s="103"/>
      <c r="IVT91" s="103"/>
      <c r="IVU91" s="103"/>
      <c r="IVV91" s="103"/>
      <c r="IVW91" s="103"/>
      <c r="IVX91" s="103"/>
      <c r="IVY91" s="184"/>
      <c r="IVZ91" s="108"/>
      <c r="IWA91" s="103"/>
      <c r="IWB91" s="103"/>
      <c r="IWC91" s="103"/>
      <c r="IWD91" s="103"/>
      <c r="IWE91" s="103"/>
      <c r="IWF91" s="103"/>
      <c r="IWG91" s="184"/>
      <c r="IWH91" s="108"/>
      <c r="IWI91" s="103"/>
      <c r="IWJ91" s="103"/>
      <c r="IWK91" s="103"/>
      <c r="IWL91" s="103"/>
      <c r="IWM91" s="103"/>
      <c r="IWN91" s="103"/>
      <c r="IWO91" s="184"/>
      <c r="IWP91" s="108"/>
      <c r="IWQ91" s="103"/>
      <c r="IWR91" s="103"/>
      <c r="IWS91" s="103"/>
      <c r="IWT91" s="103"/>
      <c r="IWU91" s="103"/>
      <c r="IWV91" s="103"/>
      <c r="IWW91" s="184"/>
      <c r="IWX91" s="108"/>
      <c r="IWY91" s="103"/>
      <c r="IWZ91" s="103"/>
      <c r="IXA91" s="103"/>
      <c r="IXB91" s="103"/>
      <c r="IXC91" s="103"/>
      <c r="IXD91" s="103"/>
      <c r="IXE91" s="184"/>
      <c r="IXF91" s="108"/>
      <c r="IXG91" s="103"/>
      <c r="IXH91" s="103"/>
      <c r="IXI91" s="103"/>
      <c r="IXJ91" s="103"/>
      <c r="IXK91" s="103"/>
      <c r="IXL91" s="103"/>
      <c r="IXM91" s="184"/>
      <c r="IXN91" s="108"/>
      <c r="IXO91" s="103"/>
      <c r="IXP91" s="103"/>
      <c r="IXQ91" s="103"/>
      <c r="IXR91" s="103"/>
      <c r="IXS91" s="103"/>
      <c r="IXT91" s="103"/>
      <c r="IXU91" s="184"/>
      <c r="IXV91" s="108"/>
      <c r="IXW91" s="103"/>
      <c r="IXX91" s="103"/>
      <c r="IXY91" s="103"/>
      <c r="IXZ91" s="103"/>
      <c r="IYA91" s="103"/>
      <c r="IYB91" s="103"/>
      <c r="IYC91" s="184"/>
      <c r="IYD91" s="108"/>
      <c r="IYE91" s="103"/>
      <c r="IYF91" s="103"/>
      <c r="IYG91" s="103"/>
      <c r="IYH91" s="103"/>
      <c r="IYI91" s="103"/>
      <c r="IYJ91" s="103"/>
      <c r="IYK91" s="184"/>
      <c r="IYL91" s="108"/>
      <c r="IYM91" s="103"/>
      <c r="IYN91" s="103"/>
      <c r="IYO91" s="103"/>
      <c r="IYP91" s="103"/>
      <c r="IYQ91" s="103"/>
      <c r="IYR91" s="103"/>
      <c r="IYS91" s="184"/>
      <c r="IYT91" s="108"/>
      <c r="IYU91" s="103"/>
      <c r="IYV91" s="103"/>
      <c r="IYW91" s="103"/>
      <c r="IYX91" s="103"/>
      <c r="IYY91" s="103"/>
      <c r="IYZ91" s="103"/>
      <c r="IZA91" s="184"/>
      <c r="IZB91" s="108"/>
      <c r="IZC91" s="103"/>
      <c r="IZD91" s="103"/>
      <c r="IZE91" s="103"/>
      <c r="IZF91" s="103"/>
      <c r="IZG91" s="103"/>
      <c r="IZH91" s="103"/>
      <c r="IZI91" s="184"/>
      <c r="IZJ91" s="108"/>
      <c r="IZK91" s="103"/>
      <c r="IZL91" s="103"/>
      <c r="IZM91" s="103"/>
      <c r="IZN91" s="103"/>
      <c r="IZO91" s="103"/>
      <c r="IZP91" s="103"/>
      <c r="IZQ91" s="184"/>
      <c r="IZR91" s="108"/>
      <c r="IZS91" s="103"/>
      <c r="IZT91" s="103"/>
      <c r="IZU91" s="103"/>
      <c r="IZV91" s="103"/>
      <c r="IZW91" s="103"/>
      <c r="IZX91" s="103"/>
      <c r="IZY91" s="184"/>
      <c r="IZZ91" s="108"/>
      <c r="JAA91" s="103"/>
      <c r="JAB91" s="103"/>
      <c r="JAC91" s="103"/>
      <c r="JAD91" s="103"/>
      <c r="JAE91" s="103"/>
      <c r="JAF91" s="103"/>
      <c r="JAG91" s="184"/>
      <c r="JAH91" s="108"/>
      <c r="JAI91" s="103"/>
      <c r="JAJ91" s="103"/>
      <c r="JAK91" s="103"/>
      <c r="JAL91" s="103"/>
      <c r="JAM91" s="103"/>
      <c r="JAN91" s="103"/>
      <c r="JAO91" s="184"/>
      <c r="JAP91" s="108"/>
      <c r="JAQ91" s="103"/>
      <c r="JAR91" s="103"/>
      <c r="JAS91" s="103"/>
      <c r="JAT91" s="103"/>
      <c r="JAU91" s="103"/>
      <c r="JAV91" s="103"/>
      <c r="JAW91" s="184"/>
      <c r="JAX91" s="108"/>
      <c r="JAY91" s="103"/>
      <c r="JAZ91" s="103"/>
      <c r="JBA91" s="103"/>
      <c r="JBB91" s="103"/>
      <c r="JBC91" s="103"/>
      <c r="JBD91" s="103"/>
      <c r="JBE91" s="184"/>
      <c r="JBF91" s="108"/>
      <c r="JBG91" s="103"/>
      <c r="JBH91" s="103"/>
      <c r="JBI91" s="103"/>
      <c r="JBJ91" s="103"/>
      <c r="JBK91" s="103"/>
      <c r="JBL91" s="103"/>
      <c r="JBM91" s="184"/>
      <c r="JBN91" s="108"/>
      <c r="JBO91" s="103"/>
      <c r="JBP91" s="103"/>
      <c r="JBQ91" s="103"/>
      <c r="JBR91" s="103"/>
      <c r="JBS91" s="103"/>
      <c r="JBT91" s="103"/>
      <c r="JBU91" s="184"/>
      <c r="JBV91" s="108"/>
      <c r="JBW91" s="103"/>
      <c r="JBX91" s="103"/>
      <c r="JBY91" s="103"/>
      <c r="JBZ91" s="103"/>
      <c r="JCA91" s="103"/>
      <c r="JCB91" s="103"/>
      <c r="JCC91" s="184"/>
      <c r="JCD91" s="108"/>
      <c r="JCE91" s="103"/>
      <c r="JCF91" s="103"/>
      <c r="JCG91" s="103"/>
      <c r="JCH91" s="103"/>
      <c r="JCI91" s="103"/>
      <c r="JCJ91" s="103"/>
      <c r="JCK91" s="184"/>
      <c r="JCL91" s="108"/>
      <c r="JCM91" s="103"/>
      <c r="JCN91" s="103"/>
      <c r="JCO91" s="103"/>
      <c r="JCP91" s="103"/>
      <c r="JCQ91" s="103"/>
      <c r="JCR91" s="103"/>
      <c r="JCS91" s="184"/>
      <c r="JCT91" s="108"/>
      <c r="JCU91" s="103"/>
      <c r="JCV91" s="103"/>
      <c r="JCW91" s="103"/>
      <c r="JCX91" s="103"/>
      <c r="JCY91" s="103"/>
      <c r="JCZ91" s="103"/>
      <c r="JDA91" s="184"/>
      <c r="JDB91" s="108"/>
      <c r="JDC91" s="103"/>
      <c r="JDD91" s="103"/>
      <c r="JDE91" s="103"/>
      <c r="JDF91" s="103"/>
      <c r="JDG91" s="103"/>
      <c r="JDH91" s="103"/>
      <c r="JDI91" s="184"/>
      <c r="JDJ91" s="108"/>
      <c r="JDK91" s="103"/>
      <c r="JDL91" s="103"/>
      <c r="JDM91" s="103"/>
      <c r="JDN91" s="103"/>
      <c r="JDO91" s="103"/>
      <c r="JDP91" s="103"/>
      <c r="JDQ91" s="184"/>
      <c r="JDR91" s="108"/>
      <c r="JDS91" s="103"/>
      <c r="JDT91" s="103"/>
      <c r="JDU91" s="103"/>
      <c r="JDV91" s="103"/>
      <c r="JDW91" s="103"/>
      <c r="JDX91" s="103"/>
      <c r="JDY91" s="184"/>
      <c r="JDZ91" s="108"/>
      <c r="JEA91" s="103"/>
      <c r="JEB91" s="103"/>
      <c r="JEC91" s="103"/>
      <c r="JED91" s="103"/>
      <c r="JEE91" s="103"/>
      <c r="JEF91" s="103"/>
      <c r="JEG91" s="184"/>
      <c r="JEH91" s="108"/>
      <c r="JEI91" s="103"/>
      <c r="JEJ91" s="103"/>
      <c r="JEK91" s="103"/>
      <c r="JEL91" s="103"/>
      <c r="JEM91" s="103"/>
      <c r="JEN91" s="103"/>
      <c r="JEO91" s="184"/>
      <c r="JEP91" s="108"/>
      <c r="JEQ91" s="103"/>
      <c r="JER91" s="103"/>
      <c r="JES91" s="103"/>
      <c r="JET91" s="103"/>
      <c r="JEU91" s="103"/>
      <c r="JEV91" s="103"/>
      <c r="JEW91" s="184"/>
      <c r="JEX91" s="108"/>
      <c r="JEY91" s="103"/>
      <c r="JEZ91" s="103"/>
      <c r="JFA91" s="103"/>
      <c r="JFB91" s="103"/>
      <c r="JFC91" s="103"/>
      <c r="JFD91" s="103"/>
      <c r="JFE91" s="184"/>
      <c r="JFF91" s="108"/>
      <c r="JFG91" s="103"/>
      <c r="JFH91" s="103"/>
      <c r="JFI91" s="103"/>
      <c r="JFJ91" s="103"/>
      <c r="JFK91" s="103"/>
      <c r="JFL91" s="103"/>
      <c r="JFM91" s="184"/>
      <c r="JFN91" s="108"/>
      <c r="JFO91" s="103"/>
      <c r="JFP91" s="103"/>
      <c r="JFQ91" s="103"/>
      <c r="JFR91" s="103"/>
      <c r="JFS91" s="103"/>
      <c r="JFT91" s="103"/>
      <c r="JFU91" s="184"/>
      <c r="JFV91" s="108"/>
      <c r="JFW91" s="103"/>
      <c r="JFX91" s="103"/>
      <c r="JFY91" s="103"/>
      <c r="JFZ91" s="103"/>
      <c r="JGA91" s="103"/>
      <c r="JGB91" s="103"/>
      <c r="JGC91" s="184"/>
      <c r="JGD91" s="108"/>
      <c r="JGE91" s="103"/>
      <c r="JGF91" s="103"/>
      <c r="JGG91" s="103"/>
      <c r="JGH91" s="103"/>
      <c r="JGI91" s="103"/>
      <c r="JGJ91" s="103"/>
      <c r="JGK91" s="184"/>
      <c r="JGL91" s="108"/>
      <c r="JGM91" s="103"/>
      <c r="JGN91" s="103"/>
      <c r="JGO91" s="103"/>
      <c r="JGP91" s="103"/>
      <c r="JGQ91" s="103"/>
      <c r="JGR91" s="103"/>
      <c r="JGS91" s="184"/>
      <c r="JGT91" s="108"/>
      <c r="JGU91" s="103"/>
      <c r="JGV91" s="103"/>
      <c r="JGW91" s="103"/>
      <c r="JGX91" s="103"/>
      <c r="JGY91" s="103"/>
      <c r="JGZ91" s="103"/>
      <c r="JHA91" s="184"/>
      <c r="JHB91" s="108"/>
      <c r="JHC91" s="103"/>
      <c r="JHD91" s="103"/>
      <c r="JHE91" s="103"/>
      <c r="JHF91" s="103"/>
      <c r="JHG91" s="103"/>
      <c r="JHH91" s="103"/>
      <c r="JHI91" s="184"/>
      <c r="JHJ91" s="108"/>
      <c r="JHK91" s="103"/>
      <c r="JHL91" s="103"/>
      <c r="JHM91" s="103"/>
      <c r="JHN91" s="103"/>
      <c r="JHO91" s="103"/>
      <c r="JHP91" s="103"/>
      <c r="JHQ91" s="184"/>
      <c r="JHR91" s="108"/>
      <c r="JHS91" s="103"/>
      <c r="JHT91" s="103"/>
      <c r="JHU91" s="103"/>
      <c r="JHV91" s="103"/>
      <c r="JHW91" s="103"/>
      <c r="JHX91" s="103"/>
      <c r="JHY91" s="184"/>
      <c r="JHZ91" s="108"/>
      <c r="JIA91" s="103"/>
      <c r="JIB91" s="103"/>
      <c r="JIC91" s="103"/>
      <c r="JID91" s="103"/>
      <c r="JIE91" s="103"/>
      <c r="JIF91" s="103"/>
      <c r="JIG91" s="184"/>
      <c r="JIH91" s="108"/>
      <c r="JII91" s="103"/>
      <c r="JIJ91" s="103"/>
      <c r="JIK91" s="103"/>
      <c r="JIL91" s="103"/>
      <c r="JIM91" s="103"/>
      <c r="JIN91" s="103"/>
      <c r="JIO91" s="184"/>
      <c r="JIP91" s="108"/>
      <c r="JIQ91" s="103"/>
      <c r="JIR91" s="103"/>
      <c r="JIS91" s="103"/>
      <c r="JIT91" s="103"/>
      <c r="JIU91" s="103"/>
      <c r="JIV91" s="103"/>
      <c r="JIW91" s="184"/>
      <c r="JIX91" s="108"/>
      <c r="JIY91" s="103"/>
      <c r="JIZ91" s="103"/>
      <c r="JJA91" s="103"/>
      <c r="JJB91" s="103"/>
      <c r="JJC91" s="103"/>
      <c r="JJD91" s="103"/>
      <c r="JJE91" s="184"/>
      <c r="JJF91" s="108"/>
      <c r="JJG91" s="103"/>
      <c r="JJH91" s="103"/>
      <c r="JJI91" s="103"/>
      <c r="JJJ91" s="103"/>
      <c r="JJK91" s="103"/>
      <c r="JJL91" s="103"/>
      <c r="JJM91" s="184"/>
      <c r="JJN91" s="108"/>
      <c r="JJO91" s="103"/>
      <c r="JJP91" s="103"/>
      <c r="JJQ91" s="103"/>
      <c r="JJR91" s="103"/>
      <c r="JJS91" s="103"/>
      <c r="JJT91" s="103"/>
      <c r="JJU91" s="184"/>
      <c r="JJV91" s="108"/>
      <c r="JJW91" s="103"/>
      <c r="JJX91" s="103"/>
      <c r="JJY91" s="103"/>
      <c r="JJZ91" s="103"/>
      <c r="JKA91" s="103"/>
      <c r="JKB91" s="103"/>
      <c r="JKC91" s="184"/>
      <c r="JKD91" s="108"/>
      <c r="JKE91" s="103"/>
      <c r="JKF91" s="103"/>
      <c r="JKG91" s="103"/>
      <c r="JKH91" s="103"/>
      <c r="JKI91" s="103"/>
      <c r="JKJ91" s="103"/>
      <c r="JKK91" s="184"/>
      <c r="JKL91" s="108"/>
      <c r="JKM91" s="103"/>
      <c r="JKN91" s="103"/>
      <c r="JKO91" s="103"/>
      <c r="JKP91" s="103"/>
      <c r="JKQ91" s="103"/>
      <c r="JKR91" s="103"/>
      <c r="JKS91" s="184"/>
      <c r="JKT91" s="108"/>
      <c r="JKU91" s="103"/>
      <c r="JKV91" s="103"/>
      <c r="JKW91" s="103"/>
      <c r="JKX91" s="103"/>
      <c r="JKY91" s="103"/>
      <c r="JKZ91" s="103"/>
      <c r="JLA91" s="184"/>
      <c r="JLB91" s="108"/>
      <c r="JLC91" s="103"/>
      <c r="JLD91" s="103"/>
      <c r="JLE91" s="103"/>
      <c r="JLF91" s="103"/>
      <c r="JLG91" s="103"/>
      <c r="JLH91" s="103"/>
      <c r="JLI91" s="184"/>
      <c r="JLJ91" s="108"/>
      <c r="JLK91" s="103"/>
      <c r="JLL91" s="103"/>
      <c r="JLM91" s="103"/>
      <c r="JLN91" s="103"/>
      <c r="JLO91" s="103"/>
      <c r="JLP91" s="103"/>
      <c r="JLQ91" s="184"/>
      <c r="JLR91" s="108"/>
      <c r="JLS91" s="103"/>
      <c r="JLT91" s="103"/>
      <c r="JLU91" s="103"/>
      <c r="JLV91" s="103"/>
      <c r="JLW91" s="103"/>
      <c r="JLX91" s="103"/>
      <c r="JLY91" s="184"/>
      <c r="JLZ91" s="108"/>
      <c r="JMA91" s="103"/>
      <c r="JMB91" s="103"/>
      <c r="JMC91" s="103"/>
      <c r="JMD91" s="103"/>
      <c r="JME91" s="103"/>
      <c r="JMF91" s="103"/>
      <c r="JMG91" s="184"/>
      <c r="JMH91" s="108"/>
      <c r="JMI91" s="103"/>
      <c r="JMJ91" s="103"/>
      <c r="JMK91" s="103"/>
      <c r="JML91" s="103"/>
      <c r="JMM91" s="103"/>
      <c r="JMN91" s="103"/>
      <c r="JMO91" s="184"/>
      <c r="JMP91" s="108"/>
      <c r="JMQ91" s="103"/>
      <c r="JMR91" s="103"/>
      <c r="JMS91" s="103"/>
      <c r="JMT91" s="103"/>
      <c r="JMU91" s="103"/>
      <c r="JMV91" s="103"/>
      <c r="JMW91" s="184"/>
      <c r="JMX91" s="108"/>
      <c r="JMY91" s="103"/>
      <c r="JMZ91" s="103"/>
      <c r="JNA91" s="103"/>
      <c r="JNB91" s="103"/>
      <c r="JNC91" s="103"/>
      <c r="JND91" s="103"/>
      <c r="JNE91" s="184"/>
      <c r="JNF91" s="108"/>
      <c r="JNG91" s="103"/>
      <c r="JNH91" s="103"/>
      <c r="JNI91" s="103"/>
      <c r="JNJ91" s="103"/>
      <c r="JNK91" s="103"/>
      <c r="JNL91" s="103"/>
      <c r="JNM91" s="184"/>
      <c r="JNN91" s="108"/>
      <c r="JNO91" s="103"/>
      <c r="JNP91" s="103"/>
      <c r="JNQ91" s="103"/>
      <c r="JNR91" s="103"/>
      <c r="JNS91" s="103"/>
      <c r="JNT91" s="103"/>
      <c r="JNU91" s="184"/>
      <c r="JNV91" s="108"/>
      <c r="JNW91" s="103"/>
      <c r="JNX91" s="103"/>
      <c r="JNY91" s="103"/>
      <c r="JNZ91" s="103"/>
      <c r="JOA91" s="103"/>
      <c r="JOB91" s="103"/>
      <c r="JOC91" s="184"/>
      <c r="JOD91" s="108"/>
      <c r="JOE91" s="103"/>
      <c r="JOF91" s="103"/>
      <c r="JOG91" s="103"/>
      <c r="JOH91" s="103"/>
      <c r="JOI91" s="103"/>
      <c r="JOJ91" s="103"/>
      <c r="JOK91" s="184"/>
      <c r="JOL91" s="108"/>
      <c r="JOM91" s="103"/>
      <c r="JON91" s="103"/>
      <c r="JOO91" s="103"/>
      <c r="JOP91" s="103"/>
      <c r="JOQ91" s="103"/>
      <c r="JOR91" s="103"/>
      <c r="JOS91" s="184"/>
      <c r="JOT91" s="108"/>
      <c r="JOU91" s="103"/>
      <c r="JOV91" s="103"/>
      <c r="JOW91" s="103"/>
      <c r="JOX91" s="103"/>
      <c r="JOY91" s="103"/>
      <c r="JOZ91" s="103"/>
      <c r="JPA91" s="184"/>
      <c r="JPB91" s="108"/>
      <c r="JPC91" s="103"/>
      <c r="JPD91" s="103"/>
      <c r="JPE91" s="103"/>
      <c r="JPF91" s="103"/>
      <c r="JPG91" s="103"/>
      <c r="JPH91" s="103"/>
      <c r="JPI91" s="184"/>
      <c r="JPJ91" s="108"/>
      <c r="JPK91" s="103"/>
      <c r="JPL91" s="103"/>
      <c r="JPM91" s="103"/>
      <c r="JPN91" s="103"/>
      <c r="JPO91" s="103"/>
      <c r="JPP91" s="103"/>
      <c r="JPQ91" s="184"/>
      <c r="JPR91" s="108"/>
      <c r="JPS91" s="103"/>
      <c r="JPT91" s="103"/>
      <c r="JPU91" s="103"/>
      <c r="JPV91" s="103"/>
      <c r="JPW91" s="103"/>
      <c r="JPX91" s="103"/>
      <c r="JPY91" s="184"/>
      <c r="JPZ91" s="108"/>
      <c r="JQA91" s="103"/>
      <c r="JQB91" s="103"/>
      <c r="JQC91" s="103"/>
      <c r="JQD91" s="103"/>
      <c r="JQE91" s="103"/>
      <c r="JQF91" s="103"/>
      <c r="JQG91" s="184"/>
      <c r="JQH91" s="108"/>
      <c r="JQI91" s="103"/>
      <c r="JQJ91" s="103"/>
      <c r="JQK91" s="103"/>
      <c r="JQL91" s="103"/>
      <c r="JQM91" s="103"/>
      <c r="JQN91" s="103"/>
      <c r="JQO91" s="184"/>
      <c r="JQP91" s="108"/>
      <c r="JQQ91" s="103"/>
      <c r="JQR91" s="103"/>
      <c r="JQS91" s="103"/>
      <c r="JQT91" s="103"/>
      <c r="JQU91" s="103"/>
      <c r="JQV91" s="103"/>
      <c r="JQW91" s="184"/>
      <c r="JQX91" s="108"/>
      <c r="JQY91" s="103"/>
      <c r="JQZ91" s="103"/>
      <c r="JRA91" s="103"/>
      <c r="JRB91" s="103"/>
      <c r="JRC91" s="103"/>
      <c r="JRD91" s="103"/>
      <c r="JRE91" s="184"/>
      <c r="JRF91" s="108"/>
      <c r="JRG91" s="103"/>
      <c r="JRH91" s="103"/>
      <c r="JRI91" s="103"/>
      <c r="JRJ91" s="103"/>
      <c r="JRK91" s="103"/>
      <c r="JRL91" s="103"/>
      <c r="JRM91" s="184"/>
      <c r="JRN91" s="108"/>
      <c r="JRO91" s="103"/>
      <c r="JRP91" s="103"/>
      <c r="JRQ91" s="103"/>
      <c r="JRR91" s="103"/>
      <c r="JRS91" s="103"/>
      <c r="JRT91" s="103"/>
      <c r="JRU91" s="184"/>
      <c r="JRV91" s="108"/>
      <c r="JRW91" s="103"/>
      <c r="JRX91" s="103"/>
      <c r="JRY91" s="103"/>
      <c r="JRZ91" s="103"/>
      <c r="JSA91" s="103"/>
      <c r="JSB91" s="103"/>
      <c r="JSC91" s="184"/>
      <c r="JSD91" s="108"/>
      <c r="JSE91" s="103"/>
      <c r="JSF91" s="103"/>
      <c r="JSG91" s="103"/>
      <c r="JSH91" s="103"/>
      <c r="JSI91" s="103"/>
      <c r="JSJ91" s="103"/>
      <c r="JSK91" s="184"/>
      <c r="JSL91" s="108"/>
      <c r="JSM91" s="103"/>
      <c r="JSN91" s="103"/>
      <c r="JSO91" s="103"/>
      <c r="JSP91" s="103"/>
      <c r="JSQ91" s="103"/>
      <c r="JSR91" s="103"/>
      <c r="JSS91" s="184"/>
      <c r="JST91" s="108"/>
      <c r="JSU91" s="103"/>
      <c r="JSV91" s="103"/>
      <c r="JSW91" s="103"/>
      <c r="JSX91" s="103"/>
      <c r="JSY91" s="103"/>
      <c r="JSZ91" s="103"/>
      <c r="JTA91" s="184"/>
      <c r="JTB91" s="108"/>
      <c r="JTC91" s="103"/>
      <c r="JTD91" s="103"/>
      <c r="JTE91" s="103"/>
      <c r="JTF91" s="103"/>
      <c r="JTG91" s="103"/>
      <c r="JTH91" s="103"/>
      <c r="JTI91" s="184"/>
      <c r="JTJ91" s="108"/>
      <c r="JTK91" s="103"/>
      <c r="JTL91" s="103"/>
      <c r="JTM91" s="103"/>
      <c r="JTN91" s="103"/>
      <c r="JTO91" s="103"/>
      <c r="JTP91" s="103"/>
      <c r="JTQ91" s="184"/>
      <c r="JTR91" s="108"/>
      <c r="JTS91" s="103"/>
      <c r="JTT91" s="103"/>
      <c r="JTU91" s="103"/>
      <c r="JTV91" s="103"/>
      <c r="JTW91" s="103"/>
      <c r="JTX91" s="103"/>
      <c r="JTY91" s="184"/>
      <c r="JTZ91" s="108"/>
      <c r="JUA91" s="103"/>
      <c r="JUB91" s="103"/>
      <c r="JUC91" s="103"/>
      <c r="JUD91" s="103"/>
      <c r="JUE91" s="103"/>
      <c r="JUF91" s="103"/>
      <c r="JUG91" s="184"/>
      <c r="JUH91" s="108"/>
      <c r="JUI91" s="103"/>
      <c r="JUJ91" s="103"/>
      <c r="JUK91" s="103"/>
      <c r="JUL91" s="103"/>
      <c r="JUM91" s="103"/>
      <c r="JUN91" s="103"/>
      <c r="JUO91" s="184"/>
      <c r="JUP91" s="108"/>
      <c r="JUQ91" s="103"/>
      <c r="JUR91" s="103"/>
      <c r="JUS91" s="103"/>
      <c r="JUT91" s="103"/>
      <c r="JUU91" s="103"/>
      <c r="JUV91" s="103"/>
      <c r="JUW91" s="184"/>
      <c r="JUX91" s="108"/>
      <c r="JUY91" s="103"/>
      <c r="JUZ91" s="103"/>
      <c r="JVA91" s="103"/>
      <c r="JVB91" s="103"/>
      <c r="JVC91" s="103"/>
      <c r="JVD91" s="103"/>
      <c r="JVE91" s="184"/>
      <c r="JVF91" s="108"/>
      <c r="JVG91" s="103"/>
      <c r="JVH91" s="103"/>
      <c r="JVI91" s="103"/>
      <c r="JVJ91" s="103"/>
      <c r="JVK91" s="103"/>
      <c r="JVL91" s="103"/>
      <c r="JVM91" s="184"/>
      <c r="JVN91" s="108"/>
      <c r="JVO91" s="103"/>
      <c r="JVP91" s="103"/>
      <c r="JVQ91" s="103"/>
      <c r="JVR91" s="103"/>
      <c r="JVS91" s="103"/>
      <c r="JVT91" s="103"/>
      <c r="JVU91" s="184"/>
      <c r="JVV91" s="108"/>
      <c r="JVW91" s="103"/>
      <c r="JVX91" s="103"/>
      <c r="JVY91" s="103"/>
      <c r="JVZ91" s="103"/>
      <c r="JWA91" s="103"/>
      <c r="JWB91" s="103"/>
      <c r="JWC91" s="184"/>
      <c r="JWD91" s="108"/>
      <c r="JWE91" s="103"/>
      <c r="JWF91" s="103"/>
      <c r="JWG91" s="103"/>
      <c r="JWH91" s="103"/>
      <c r="JWI91" s="103"/>
      <c r="JWJ91" s="103"/>
      <c r="JWK91" s="184"/>
      <c r="JWL91" s="108"/>
      <c r="JWM91" s="103"/>
      <c r="JWN91" s="103"/>
      <c r="JWO91" s="103"/>
      <c r="JWP91" s="103"/>
      <c r="JWQ91" s="103"/>
      <c r="JWR91" s="103"/>
      <c r="JWS91" s="184"/>
      <c r="JWT91" s="108"/>
      <c r="JWU91" s="103"/>
      <c r="JWV91" s="103"/>
      <c r="JWW91" s="103"/>
      <c r="JWX91" s="103"/>
      <c r="JWY91" s="103"/>
      <c r="JWZ91" s="103"/>
      <c r="JXA91" s="184"/>
      <c r="JXB91" s="108"/>
      <c r="JXC91" s="103"/>
      <c r="JXD91" s="103"/>
      <c r="JXE91" s="103"/>
      <c r="JXF91" s="103"/>
      <c r="JXG91" s="103"/>
      <c r="JXH91" s="103"/>
      <c r="JXI91" s="184"/>
      <c r="JXJ91" s="108"/>
      <c r="JXK91" s="103"/>
      <c r="JXL91" s="103"/>
      <c r="JXM91" s="103"/>
      <c r="JXN91" s="103"/>
      <c r="JXO91" s="103"/>
      <c r="JXP91" s="103"/>
      <c r="JXQ91" s="184"/>
      <c r="JXR91" s="108"/>
      <c r="JXS91" s="103"/>
      <c r="JXT91" s="103"/>
      <c r="JXU91" s="103"/>
      <c r="JXV91" s="103"/>
      <c r="JXW91" s="103"/>
      <c r="JXX91" s="103"/>
      <c r="JXY91" s="184"/>
      <c r="JXZ91" s="108"/>
      <c r="JYA91" s="103"/>
      <c r="JYB91" s="103"/>
      <c r="JYC91" s="103"/>
      <c r="JYD91" s="103"/>
      <c r="JYE91" s="103"/>
      <c r="JYF91" s="103"/>
      <c r="JYG91" s="184"/>
      <c r="JYH91" s="108"/>
      <c r="JYI91" s="103"/>
      <c r="JYJ91" s="103"/>
      <c r="JYK91" s="103"/>
      <c r="JYL91" s="103"/>
      <c r="JYM91" s="103"/>
      <c r="JYN91" s="103"/>
      <c r="JYO91" s="184"/>
      <c r="JYP91" s="108"/>
      <c r="JYQ91" s="103"/>
      <c r="JYR91" s="103"/>
      <c r="JYS91" s="103"/>
      <c r="JYT91" s="103"/>
      <c r="JYU91" s="103"/>
      <c r="JYV91" s="103"/>
      <c r="JYW91" s="184"/>
      <c r="JYX91" s="108"/>
      <c r="JYY91" s="103"/>
      <c r="JYZ91" s="103"/>
      <c r="JZA91" s="103"/>
      <c r="JZB91" s="103"/>
      <c r="JZC91" s="103"/>
      <c r="JZD91" s="103"/>
      <c r="JZE91" s="184"/>
      <c r="JZF91" s="108"/>
      <c r="JZG91" s="103"/>
      <c r="JZH91" s="103"/>
      <c r="JZI91" s="103"/>
      <c r="JZJ91" s="103"/>
      <c r="JZK91" s="103"/>
      <c r="JZL91" s="103"/>
      <c r="JZM91" s="184"/>
      <c r="JZN91" s="108"/>
      <c r="JZO91" s="103"/>
      <c r="JZP91" s="103"/>
      <c r="JZQ91" s="103"/>
      <c r="JZR91" s="103"/>
      <c r="JZS91" s="103"/>
      <c r="JZT91" s="103"/>
      <c r="JZU91" s="184"/>
      <c r="JZV91" s="108"/>
      <c r="JZW91" s="103"/>
      <c r="JZX91" s="103"/>
      <c r="JZY91" s="103"/>
      <c r="JZZ91" s="103"/>
      <c r="KAA91" s="103"/>
      <c r="KAB91" s="103"/>
      <c r="KAC91" s="184"/>
      <c r="KAD91" s="108"/>
      <c r="KAE91" s="103"/>
      <c r="KAF91" s="103"/>
      <c r="KAG91" s="103"/>
      <c r="KAH91" s="103"/>
      <c r="KAI91" s="103"/>
      <c r="KAJ91" s="103"/>
      <c r="KAK91" s="184"/>
      <c r="KAL91" s="108"/>
      <c r="KAM91" s="103"/>
      <c r="KAN91" s="103"/>
      <c r="KAO91" s="103"/>
      <c r="KAP91" s="103"/>
      <c r="KAQ91" s="103"/>
      <c r="KAR91" s="103"/>
      <c r="KAS91" s="184"/>
      <c r="KAT91" s="108"/>
      <c r="KAU91" s="103"/>
      <c r="KAV91" s="103"/>
      <c r="KAW91" s="103"/>
      <c r="KAX91" s="103"/>
      <c r="KAY91" s="103"/>
      <c r="KAZ91" s="103"/>
      <c r="KBA91" s="184"/>
      <c r="KBB91" s="108"/>
      <c r="KBC91" s="103"/>
      <c r="KBD91" s="103"/>
      <c r="KBE91" s="103"/>
      <c r="KBF91" s="103"/>
      <c r="KBG91" s="103"/>
      <c r="KBH91" s="103"/>
      <c r="KBI91" s="184"/>
      <c r="KBJ91" s="108"/>
      <c r="KBK91" s="103"/>
      <c r="KBL91" s="103"/>
      <c r="KBM91" s="103"/>
      <c r="KBN91" s="103"/>
      <c r="KBO91" s="103"/>
      <c r="KBP91" s="103"/>
      <c r="KBQ91" s="184"/>
      <c r="KBR91" s="108"/>
      <c r="KBS91" s="103"/>
      <c r="KBT91" s="103"/>
      <c r="KBU91" s="103"/>
      <c r="KBV91" s="103"/>
      <c r="KBW91" s="103"/>
      <c r="KBX91" s="103"/>
      <c r="KBY91" s="184"/>
      <c r="KBZ91" s="108"/>
      <c r="KCA91" s="103"/>
      <c r="KCB91" s="103"/>
      <c r="KCC91" s="103"/>
      <c r="KCD91" s="103"/>
      <c r="KCE91" s="103"/>
      <c r="KCF91" s="103"/>
      <c r="KCG91" s="184"/>
      <c r="KCH91" s="108"/>
      <c r="KCI91" s="103"/>
      <c r="KCJ91" s="103"/>
      <c r="KCK91" s="103"/>
      <c r="KCL91" s="103"/>
      <c r="KCM91" s="103"/>
      <c r="KCN91" s="103"/>
      <c r="KCO91" s="184"/>
      <c r="KCP91" s="108"/>
      <c r="KCQ91" s="103"/>
      <c r="KCR91" s="103"/>
      <c r="KCS91" s="103"/>
      <c r="KCT91" s="103"/>
      <c r="KCU91" s="103"/>
      <c r="KCV91" s="103"/>
      <c r="KCW91" s="184"/>
      <c r="KCX91" s="108"/>
      <c r="KCY91" s="103"/>
      <c r="KCZ91" s="103"/>
      <c r="KDA91" s="103"/>
      <c r="KDB91" s="103"/>
      <c r="KDC91" s="103"/>
      <c r="KDD91" s="103"/>
      <c r="KDE91" s="184"/>
      <c r="KDF91" s="108"/>
      <c r="KDG91" s="103"/>
      <c r="KDH91" s="103"/>
      <c r="KDI91" s="103"/>
      <c r="KDJ91" s="103"/>
      <c r="KDK91" s="103"/>
      <c r="KDL91" s="103"/>
      <c r="KDM91" s="184"/>
      <c r="KDN91" s="108"/>
      <c r="KDO91" s="103"/>
      <c r="KDP91" s="103"/>
      <c r="KDQ91" s="103"/>
      <c r="KDR91" s="103"/>
      <c r="KDS91" s="103"/>
      <c r="KDT91" s="103"/>
      <c r="KDU91" s="184"/>
      <c r="KDV91" s="108"/>
      <c r="KDW91" s="103"/>
      <c r="KDX91" s="103"/>
      <c r="KDY91" s="103"/>
      <c r="KDZ91" s="103"/>
      <c r="KEA91" s="103"/>
      <c r="KEB91" s="103"/>
      <c r="KEC91" s="184"/>
      <c r="KED91" s="108"/>
      <c r="KEE91" s="103"/>
      <c r="KEF91" s="103"/>
      <c r="KEG91" s="103"/>
      <c r="KEH91" s="103"/>
      <c r="KEI91" s="103"/>
      <c r="KEJ91" s="103"/>
      <c r="KEK91" s="184"/>
      <c r="KEL91" s="108"/>
      <c r="KEM91" s="103"/>
      <c r="KEN91" s="103"/>
      <c r="KEO91" s="103"/>
      <c r="KEP91" s="103"/>
      <c r="KEQ91" s="103"/>
      <c r="KER91" s="103"/>
      <c r="KES91" s="184"/>
      <c r="KET91" s="108"/>
      <c r="KEU91" s="103"/>
      <c r="KEV91" s="103"/>
      <c r="KEW91" s="103"/>
      <c r="KEX91" s="103"/>
      <c r="KEY91" s="103"/>
      <c r="KEZ91" s="103"/>
      <c r="KFA91" s="184"/>
      <c r="KFB91" s="108"/>
      <c r="KFC91" s="103"/>
      <c r="KFD91" s="103"/>
      <c r="KFE91" s="103"/>
      <c r="KFF91" s="103"/>
      <c r="KFG91" s="103"/>
      <c r="KFH91" s="103"/>
      <c r="KFI91" s="184"/>
      <c r="KFJ91" s="108"/>
      <c r="KFK91" s="103"/>
      <c r="KFL91" s="103"/>
      <c r="KFM91" s="103"/>
      <c r="KFN91" s="103"/>
      <c r="KFO91" s="103"/>
      <c r="KFP91" s="103"/>
      <c r="KFQ91" s="184"/>
      <c r="KFR91" s="108"/>
      <c r="KFS91" s="103"/>
      <c r="KFT91" s="103"/>
      <c r="KFU91" s="103"/>
      <c r="KFV91" s="103"/>
      <c r="KFW91" s="103"/>
      <c r="KFX91" s="103"/>
      <c r="KFY91" s="184"/>
      <c r="KFZ91" s="108"/>
      <c r="KGA91" s="103"/>
      <c r="KGB91" s="103"/>
      <c r="KGC91" s="103"/>
      <c r="KGD91" s="103"/>
      <c r="KGE91" s="103"/>
      <c r="KGF91" s="103"/>
      <c r="KGG91" s="184"/>
      <c r="KGH91" s="108"/>
      <c r="KGI91" s="103"/>
      <c r="KGJ91" s="103"/>
      <c r="KGK91" s="103"/>
      <c r="KGL91" s="103"/>
      <c r="KGM91" s="103"/>
      <c r="KGN91" s="103"/>
      <c r="KGO91" s="184"/>
      <c r="KGP91" s="108"/>
      <c r="KGQ91" s="103"/>
      <c r="KGR91" s="103"/>
      <c r="KGS91" s="103"/>
      <c r="KGT91" s="103"/>
      <c r="KGU91" s="103"/>
      <c r="KGV91" s="103"/>
      <c r="KGW91" s="184"/>
      <c r="KGX91" s="108"/>
      <c r="KGY91" s="103"/>
      <c r="KGZ91" s="103"/>
      <c r="KHA91" s="103"/>
      <c r="KHB91" s="103"/>
      <c r="KHC91" s="103"/>
      <c r="KHD91" s="103"/>
      <c r="KHE91" s="184"/>
      <c r="KHF91" s="108"/>
      <c r="KHG91" s="103"/>
      <c r="KHH91" s="103"/>
      <c r="KHI91" s="103"/>
      <c r="KHJ91" s="103"/>
      <c r="KHK91" s="103"/>
      <c r="KHL91" s="103"/>
      <c r="KHM91" s="184"/>
      <c r="KHN91" s="108"/>
      <c r="KHO91" s="103"/>
      <c r="KHP91" s="103"/>
      <c r="KHQ91" s="103"/>
      <c r="KHR91" s="103"/>
      <c r="KHS91" s="103"/>
      <c r="KHT91" s="103"/>
      <c r="KHU91" s="184"/>
      <c r="KHV91" s="108"/>
      <c r="KHW91" s="103"/>
      <c r="KHX91" s="103"/>
      <c r="KHY91" s="103"/>
      <c r="KHZ91" s="103"/>
      <c r="KIA91" s="103"/>
      <c r="KIB91" s="103"/>
      <c r="KIC91" s="184"/>
      <c r="KID91" s="108"/>
      <c r="KIE91" s="103"/>
      <c r="KIF91" s="103"/>
      <c r="KIG91" s="103"/>
      <c r="KIH91" s="103"/>
      <c r="KII91" s="103"/>
      <c r="KIJ91" s="103"/>
      <c r="KIK91" s="184"/>
      <c r="KIL91" s="108"/>
      <c r="KIM91" s="103"/>
      <c r="KIN91" s="103"/>
      <c r="KIO91" s="103"/>
      <c r="KIP91" s="103"/>
      <c r="KIQ91" s="103"/>
      <c r="KIR91" s="103"/>
      <c r="KIS91" s="184"/>
      <c r="KIT91" s="108"/>
      <c r="KIU91" s="103"/>
      <c r="KIV91" s="103"/>
      <c r="KIW91" s="103"/>
      <c r="KIX91" s="103"/>
      <c r="KIY91" s="103"/>
      <c r="KIZ91" s="103"/>
      <c r="KJA91" s="184"/>
      <c r="KJB91" s="108"/>
      <c r="KJC91" s="103"/>
      <c r="KJD91" s="103"/>
      <c r="KJE91" s="103"/>
      <c r="KJF91" s="103"/>
      <c r="KJG91" s="103"/>
      <c r="KJH91" s="103"/>
      <c r="KJI91" s="184"/>
      <c r="KJJ91" s="108"/>
      <c r="KJK91" s="103"/>
      <c r="KJL91" s="103"/>
      <c r="KJM91" s="103"/>
      <c r="KJN91" s="103"/>
      <c r="KJO91" s="103"/>
      <c r="KJP91" s="103"/>
      <c r="KJQ91" s="184"/>
      <c r="KJR91" s="108"/>
      <c r="KJS91" s="103"/>
      <c r="KJT91" s="103"/>
      <c r="KJU91" s="103"/>
      <c r="KJV91" s="103"/>
      <c r="KJW91" s="103"/>
      <c r="KJX91" s="103"/>
      <c r="KJY91" s="184"/>
      <c r="KJZ91" s="108"/>
      <c r="KKA91" s="103"/>
      <c r="KKB91" s="103"/>
      <c r="KKC91" s="103"/>
      <c r="KKD91" s="103"/>
      <c r="KKE91" s="103"/>
      <c r="KKF91" s="103"/>
      <c r="KKG91" s="184"/>
      <c r="KKH91" s="108"/>
      <c r="KKI91" s="103"/>
      <c r="KKJ91" s="103"/>
      <c r="KKK91" s="103"/>
      <c r="KKL91" s="103"/>
      <c r="KKM91" s="103"/>
      <c r="KKN91" s="103"/>
      <c r="KKO91" s="184"/>
      <c r="KKP91" s="108"/>
      <c r="KKQ91" s="103"/>
      <c r="KKR91" s="103"/>
      <c r="KKS91" s="103"/>
      <c r="KKT91" s="103"/>
      <c r="KKU91" s="103"/>
      <c r="KKV91" s="103"/>
      <c r="KKW91" s="184"/>
      <c r="KKX91" s="108"/>
      <c r="KKY91" s="103"/>
      <c r="KKZ91" s="103"/>
      <c r="KLA91" s="103"/>
      <c r="KLB91" s="103"/>
      <c r="KLC91" s="103"/>
      <c r="KLD91" s="103"/>
      <c r="KLE91" s="184"/>
      <c r="KLF91" s="108"/>
      <c r="KLG91" s="103"/>
      <c r="KLH91" s="103"/>
      <c r="KLI91" s="103"/>
      <c r="KLJ91" s="103"/>
      <c r="KLK91" s="103"/>
      <c r="KLL91" s="103"/>
      <c r="KLM91" s="184"/>
      <c r="KLN91" s="108"/>
      <c r="KLO91" s="103"/>
      <c r="KLP91" s="103"/>
      <c r="KLQ91" s="103"/>
      <c r="KLR91" s="103"/>
      <c r="KLS91" s="103"/>
      <c r="KLT91" s="103"/>
      <c r="KLU91" s="184"/>
      <c r="KLV91" s="108"/>
      <c r="KLW91" s="103"/>
      <c r="KLX91" s="103"/>
      <c r="KLY91" s="103"/>
      <c r="KLZ91" s="103"/>
      <c r="KMA91" s="103"/>
      <c r="KMB91" s="103"/>
      <c r="KMC91" s="184"/>
      <c r="KMD91" s="108"/>
      <c r="KME91" s="103"/>
      <c r="KMF91" s="103"/>
      <c r="KMG91" s="103"/>
      <c r="KMH91" s="103"/>
      <c r="KMI91" s="103"/>
      <c r="KMJ91" s="103"/>
      <c r="KMK91" s="184"/>
      <c r="KML91" s="108"/>
      <c r="KMM91" s="103"/>
      <c r="KMN91" s="103"/>
      <c r="KMO91" s="103"/>
      <c r="KMP91" s="103"/>
      <c r="KMQ91" s="103"/>
      <c r="KMR91" s="103"/>
      <c r="KMS91" s="184"/>
      <c r="KMT91" s="108"/>
      <c r="KMU91" s="103"/>
      <c r="KMV91" s="103"/>
      <c r="KMW91" s="103"/>
      <c r="KMX91" s="103"/>
      <c r="KMY91" s="103"/>
      <c r="KMZ91" s="103"/>
      <c r="KNA91" s="184"/>
      <c r="KNB91" s="108"/>
      <c r="KNC91" s="103"/>
      <c r="KND91" s="103"/>
      <c r="KNE91" s="103"/>
      <c r="KNF91" s="103"/>
      <c r="KNG91" s="103"/>
      <c r="KNH91" s="103"/>
      <c r="KNI91" s="184"/>
      <c r="KNJ91" s="108"/>
      <c r="KNK91" s="103"/>
      <c r="KNL91" s="103"/>
      <c r="KNM91" s="103"/>
      <c r="KNN91" s="103"/>
      <c r="KNO91" s="103"/>
      <c r="KNP91" s="103"/>
      <c r="KNQ91" s="184"/>
      <c r="KNR91" s="108"/>
      <c r="KNS91" s="103"/>
      <c r="KNT91" s="103"/>
      <c r="KNU91" s="103"/>
      <c r="KNV91" s="103"/>
      <c r="KNW91" s="103"/>
      <c r="KNX91" s="103"/>
      <c r="KNY91" s="184"/>
      <c r="KNZ91" s="108"/>
      <c r="KOA91" s="103"/>
      <c r="KOB91" s="103"/>
      <c r="KOC91" s="103"/>
      <c r="KOD91" s="103"/>
      <c r="KOE91" s="103"/>
      <c r="KOF91" s="103"/>
      <c r="KOG91" s="184"/>
      <c r="KOH91" s="108"/>
      <c r="KOI91" s="103"/>
      <c r="KOJ91" s="103"/>
      <c r="KOK91" s="103"/>
      <c r="KOL91" s="103"/>
      <c r="KOM91" s="103"/>
      <c r="KON91" s="103"/>
      <c r="KOO91" s="184"/>
      <c r="KOP91" s="108"/>
      <c r="KOQ91" s="103"/>
      <c r="KOR91" s="103"/>
      <c r="KOS91" s="103"/>
      <c r="KOT91" s="103"/>
      <c r="KOU91" s="103"/>
      <c r="KOV91" s="103"/>
      <c r="KOW91" s="184"/>
      <c r="KOX91" s="108"/>
      <c r="KOY91" s="103"/>
      <c r="KOZ91" s="103"/>
      <c r="KPA91" s="103"/>
      <c r="KPB91" s="103"/>
      <c r="KPC91" s="103"/>
      <c r="KPD91" s="103"/>
      <c r="KPE91" s="184"/>
      <c r="KPF91" s="108"/>
      <c r="KPG91" s="103"/>
      <c r="KPH91" s="103"/>
      <c r="KPI91" s="103"/>
      <c r="KPJ91" s="103"/>
      <c r="KPK91" s="103"/>
      <c r="KPL91" s="103"/>
      <c r="KPM91" s="184"/>
      <c r="KPN91" s="108"/>
      <c r="KPO91" s="103"/>
      <c r="KPP91" s="103"/>
      <c r="KPQ91" s="103"/>
      <c r="KPR91" s="103"/>
      <c r="KPS91" s="103"/>
      <c r="KPT91" s="103"/>
      <c r="KPU91" s="184"/>
      <c r="KPV91" s="108"/>
      <c r="KPW91" s="103"/>
      <c r="KPX91" s="103"/>
      <c r="KPY91" s="103"/>
      <c r="KPZ91" s="103"/>
      <c r="KQA91" s="103"/>
      <c r="KQB91" s="103"/>
      <c r="KQC91" s="184"/>
      <c r="KQD91" s="108"/>
      <c r="KQE91" s="103"/>
      <c r="KQF91" s="103"/>
      <c r="KQG91" s="103"/>
      <c r="KQH91" s="103"/>
      <c r="KQI91" s="103"/>
      <c r="KQJ91" s="103"/>
      <c r="KQK91" s="184"/>
      <c r="KQL91" s="108"/>
      <c r="KQM91" s="103"/>
      <c r="KQN91" s="103"/>
      <c r="KQO91" s="103"/>
      <c r="KQP91" s="103"/>
      <c r="KQQ91" s="103"/>
      <c r="KQR91" s="103"/>
      <c r="KQS91" s="184"/>
      <c r="KQT91" s="108"/>
      <c r="KQU91" s="103"/>
      <c r="KQV91" s="103"/>
      <c r="KQW91" s="103"/>
      <c r="KQX91" s="103"/>
      <c r="KQY91" s="103"/>
      <c r="KQZ91" s="103"/>
      <c r="KRA91" s="184"/>
      <c r="KRB91" s="108"/>
      <c r="KRC91" s="103"/>
      <c r="KRD91" s="103"/>
      <c r="KRE91" s="103"/>
      <c r="KRF91" s="103"/>
      <c r="KRG91" s="103"/>
      <c r="KRH91" s="103"/>
      <c r="KRI91" s="184"/>
      <c r="KRJ91" s="108"/>
      <c r="KRK91" s="103"/>
      <c r="KRL91" s="103"/>
      <c r="KRM91" s="103"/>
      <c r="KRN91" s="103"/>
      <c r="KRO91" s="103"/>
      <c r="KRP91" s="103"/>
      <c r="KRQ91" s="184"/>
      <c r="KRR91" s="108"/>
      <c r="KRS91" s="103"/>
      <c r="KRT91" s="103"/>
      <c r="KRU91" s="103"/>
      <c r="KRV91" s="103"/>
      <c r="KRW91" s="103"/>
      <c r="KRX91" s="103"/>
      <c r="KRY91" s="184"/>
      <c r="KRZ91" s="108"/>
      <c r="KSA91" s="103"/>
      <c r="KSB91" s="103"/>
      <c r="KSC91" s="103"/>
      <c r="KSD91" s="103"/>
      <c r="KSE91" s="103"/>
      <c r="KSF91" s="103"/>
      <c r="KSG91" s="184"/>
      <c r="KSH91" s="108"/>
      <c r="KSI91" s="103"/>
      <c r="KSJ91" s="103"/>
      <c r="KSK91" s="103"/>
      <c r="KSL91" s="103"/>
      <c r="KSM91" s="103"/>
      <c r="KSN91" s="103"/>
      <c r="KSO91" s="184"/>
      <c r="KSP91" s="108"/>
      <c r="KSQ91" s="103"/>
      <c r="KSR91" s="103"/>
      <c r="KSS91" s="103"/>
      <c r="KST91" s="103"/>
      <c r="KSU91" s="103"/>
      <c r="KSV91" s="103"/>
      <c r="KSW91" s="184"/>
      <c r="KSX91" s="108"/>
      <c r="KSY91" s="103"/>
      <c r="KSZ91" s="103"/>
      <c r="KTA91" s="103"/>
      <c r="KTB91" s="103"/>
      <c r="KTC91" s="103"/>
      <c r="KTD91" s="103"/>
      <c r="KTE91" s="184"/>
      <c r="KTF91" s="108"/>
      <c r="KTG91" s="103"/>
      <c r="KTH91" s="103"/>
      <c r="KTI91" s="103"/>
      <c r="KTJ91" s="103"/>
      <c r="KTK91" s="103"/>
      <c r="KTL91" s="103"/>
      <c r="KTM91" s="184"/>
      <c r="KTN91" s="108"/>
      <c r="KTO91" s="103"/>
      <c r="KTP91" s="103"/>
      <c r="KTQ91" s="103"/>
      <c r="KTR91" s="103"/>
      <c r="KTS91" s="103"/>
      <c r="KTT91" s="103"/>
      <c r="KTU91" s="184"/>
      <c r="KTV91" s="108"/>
      <c r="KTW91" s="103"/>
      <c r="KTX91" s="103"/>
      <c r="KTY91" s="103"/>
      <c r="KTZ91" s="103"/>
      <c r="KUA91" s="103"/>
      <c r="KUB91" s="103"/>
      <c r="KUC91" s="184"/>
      <c r="KUD91" s="108"/>
      <c r="KUE91" s="103"/>
      <c r="KUF91" s="103"/>
      <c r="KUG91" s="103"/>
      <c r="KUH91" s="103"/>
      <c r="KUI91" s="103"/>
      <c r="KUJ91" s="103"/>
      <c r="KUK91" s="184"/>
      <c r="KUL91" s="108"/>
      <c r="KUM91" s="103"/>
      <c r="KUN91" s="103"/>
      <c r="KUO91" s="103"/>
      <c r="KUP91" s="103"/>
      <c r="KUQ91" s="103"/>
      <c r="KUR91" s="103"/>
      <c r="KUS91" s="184"/>
      <c r="KUT91" s="108"/>
      <c r="KUU91" s="103"/>
      <c r="KUV91" s="103"/>
      <c r="KUW91" s="103"/>
      <c r="KUX91" s="103"/>
      <c r="KUY91" s="103"/>
      <c r="KUZ91" s="103"/>
      <c r="KVA91" s="184"/>
      <c r="KVB91" s="108"/>
      <c r="KVC91" s="103"/>
      <c r="KVD91" s="103"/>
      <c r="KVE91" s="103"/>
      <c r="KVF91" s="103"/>
      <c r="KVG91" s="103"/>
      <c r="KVH91" s="103"/>
      <c r="KVI91" s="184"/>
      <c r="KVJ91" s="108"/>
      <c r="KVK91" s="103"/>
      <c r="KVL91" s="103"/>
      <c r="KVM91" s="103"/>
      <c r="KVN91" s="103"/>
      <c r="KVO91" s="103"/>
      <c r="KVP91" s="103"/>
      <c r="KVQ91" s="184"/>
      <c r="KVR91" s="108"/>
      <c r="KVS91" s="103"/>
      <c r="KVT91" s="103"/>
      <c r="KVU91" s="103"/>
      <c r="KVV91" s="103"/>
      <c r="KVW91" s="103"/>
      <c r="KVX91" s="103"/>
      <c r="KVY91" s="184"/>
      <c r="KVZ91" s="108"/>
      <c r="KWA91" s="103"/>
      <c r="KWB91" s="103"/>
      <c r="KWC91" s="103"/>
      <c r="KWD91" s="103"/>
      <c r="KWE91" s="103"/>
      <c r="KWF91" s="103"/>
      <c r="KWG91" s="184"/>
      <c r="KWH91" s="108"/>
      <c r="KWI91" s="103"/>
      <c r="KWJ91" s="103"/>
      <c r="KWK91" s="103"/>
      <c r="KWL91" s="103"/>
      <c r="KWM91" s="103"/>
      <c r="KWN91" s="103"/>
      <c r="KWO91" s="184"/>
      <c r="KWP91" s="108"/>
      <c r="KWQ91" s="103"/>
      <c r="KWR91" s="103"/>
      <c r="KWS91" s="103"/>
      <c r="KWT91" s="103"/>
      <c r="KWU91" s="103"/>
      <c r="KWV91" s="103"/>
      <c r="KWW91" s="184"/>
      <c r="KWX91" s="108"/>
      <c r="KWY91" s="103"/>
      <c r="KWZ91" s="103"/>
      <c r="KXA91" s="103"/>
      <c r="KXB91" s="103"/>
      <c r="KXC91" s="103"/>
      <c r="KXD91" s="103"/>
      <c r="KXE91" s="184"/>
      <c r="KXF91" s="108"/>
      <c r="KXG91" s="103"/>
      <c r="KXH91" s="103"/>
      <c r="KXI91" s="103"/>
      <c r="KXJ91" s="103"/>
      <c r="KXK91" s="103"/>
      <c r="KXL91" s="103"/>
      <c r="KXM91" s="184"/>
      <c r="KXN91" s="108"/>
      <c r="KXO91" s="103"/>
      <c r="KXP91" s="103"/>
      <c r="KXQ91" s="103"/>
      <c r="KXR91" s="103"/>
      <c r="KXS91" s="103"/>
      <c r="KXT91" s="103"/>
      <c r="KXU91" s="184"/>
      <c r="KXV91" s="108"/>
      <c r="KXW91" s="103"/>
      <c r="KXX91" s="103"/>
      <c r="KXY91" s="103"/>
      <c r="KXZ91" s="103"/>
      <c r="KYA91" s="103"/>
      <c r="KYB91" s="103"/>
      <c r="KYC91" s="184"/>
      <c r="KYD91" s="108"/>
      <c r="KYE91" s="103"/>
      <c r="KYF91" s="103"/>
      <c r="KYG91" s="103"/>
      <c r="KYH91" s="103"/>
      <c r="KYI91" s="103"/>
      <c r="KYJ91" s="103"/>
      <c r="KYK91" s="184"/>
      <c r="KYL91" s="108"/>
      <c r="KYM91" s="103"/>
      <c r="KYN91" s="103"/>
      <c r="KYO91" s="103"/>
      <c r="KYP91" s="103"/>
      <c r="KYQ91" s="103"/>
      <c r="KYR91" s="103"/>
      <c r="KYS91" s="184"/>
      <c r="KYT91" s="108"/>
      <c r="KYU91" s="103"/>
      <c r="KYV91" s="103"/>
      <c r="KYW91" s="103"/>
      <c r="KYX91" s="103"/>
      <c r="KYY91" s="103"/>
      <c r="KYZ91" s="103"/>
      <c r="KZA91" s="184"/>
      <c r="KZB91" s="108"/>
      <c r="KZC91" s="103"/>
      <c r="KZD91" s="103"/>
      <c r="KZE91" s="103"/>
      <c r="KZF91" s="103"/>
      <c r="KZG91" s="103"/>
      <c r="KZH91" s="103"/>
      <c r="KZI91" s="184"/>
      <c r="KZJ91" s="108"/>
      <c r="KZK91" s="103"/>
      <c r="KZL91" s="103"/>
      <c r="KZM91" s="103"/>
      <c r="KZN91" s="103"/>
      <c r="KZO91" s="103"/>
      <c r="KZP91" s="103"/>
      <c r="KZQ91" s="184"/>
      <c r="KZR91" s="108"/>
      <c r="KZS91" s="103"/>
      <c r="KZT91" s="103"/>
      <c r="KZU91" s="103"/>
      <c r="KZV91" s="103"/>
      <c r="KZW91" s="103"/>
      <c r="KZX91" s="103"/>
      <c r="KZY91" s="184"/>
      <c r="KZZ91" s="108"/>
      <c r="LAA91" s="103"/>
      <c r="LAB91" s="103"/>
      <c r="LAC91" s="103"/>
      <c r="LAD91" s="103"/>
      <c r="LAE91" s="103"/>
      <c r="LAF91" s="103"/>
      <c r="LAG91" s="184"/>
      <c r="LAH91" s="108"/>
      <c r="LAI91" s="103"/>
      <c r="LAJ91" s="103"/>
      <c r="LAK91" s="103"/>
      <c r="LAL91" s="103"/>
      <c r="LAM91" s="103"/>
      <c r="LAN91" s="103"/>
      <c r="LAO91" s="184"/>
      <c r="LAP91" s="108"/>
      <c r="LAQ91" s="103"/>
      <c r="LAR91" s="103"/>
      <c r="LAS91" s="103"/>
      <c r="LAT91" s="103"/>
      <c r="LAU91" s="103"/>
      <c r="LAV91" s="103"/>
      <c r="LAW91" s="184"/>
      <c r="LAX91" s="108"/>
      <c r="LAY91" s="103"/>
      <c r="LAZ91" s="103"/>
      <c r="LBA91" s="103"/>
      <c r="LBB91" s="103"/>
      <c r="LBC91" s="103"/>
      <c r="LBD91" s="103"/>
      <c r="LBE91" s="184"/>
      <c r="LBF91" s="108"/>
      <c r="LBG91" s="103"/>
      <c r="LBH91" s="103"/>
      <c r="LBI91" s="103"/>
      <c r="LBJ91" s="103"/>
      <c r="LBK91" s="103"/>
      <c r="LBL91" s="103"/>
      <c r="LBM91" s="184"/>
      <c r="LBN91" s="108"/>
      <c r="LBO91" s="103"/>
      <c r="LBP91" s="103"/>
      <c r="LBQ91" s="103"/>
      <c r="LBR91" s="103"/>
      <c r="LBS91" s="103"/>
      <c r="LBT91" s="103"/>
      <c r="LBU91" s="184"/>
      <c r="LBV91" s="108"/>
      <c r="LBW91" s="103"/>
      <c r="LBX91" s="103"/>
      <c r="LBY91" s="103"/>
      <c r="LBZ91" s="103"/>
      <c r="LCA91" s="103"/>
      <c r="LCB91" s="103"/>
      <c r="LCC91" s="184"/>
      <c r="LCD91" s="108"/>
      <c r="LCE91" s="103"/>
      <c r="LCF91" s="103"/>
      <c r="LCG91" s="103"/>
      <c r="LCH91" s="103"/>
      <c r="LCI91" s="103"/>
      <c r="LCJ91" s="103"/>
      <c r="LCK91" s="184"/>
      <c r="LCL91" s="108"/>
      <c r="LCM91" s="103"/>
      <c r="LCN91" s="103"/>
      <c r="LCO91" s="103"/>
      <c r="LCP91" s="103"/>
      <c r="LCQ91" s="103"/>
      <c r="LCR91" s="103"/>
      <c r="LCS91" s="184"/>
      <c r="LCT91" s="108"/>
      <c r="LCU91" s="103"/>
      <c r="LCV91" s="103"/>
      <c r="LCW91" s="103"/>
      <c r="LCX91" s="103"/>
      <c r="LCY91" s="103"/>
      <c r="LCZ91" s="103"/>
      <c r="LDA91" s="184"/>
      <c r="LDB91" s="108"/>
      <c r="LDC91" s="103"/>
      <c r="LDD91" s="103"/>
      <c r="LDE91" s="103"/>
      <c r="LDF91" s="103"/>
      <c r="LDG91" s="103"/>
      <c r="LDH91" s="103"/>
      <c r="LDI91" s="184"/>
      <c r="LDJ91" s="108"/>
      <c r="LDK91" s="103"/>
      <c r="LDL91" s="103"/>
      <c r="LDM91" s="103"/>
      <c r="LDN91" s="103"/>
      <c r="LDO91" s="103"/>
      <c r="LDP91" s="103"/>
      <c r="LDQ91" s="184"/>
      <c r="LDR91" s="108"/>
      <c r="LDS91" s="103"/>
      <c r="LDT91" s="103"/>
      <c r="LDU91" s="103"/>
      <c r="LDV91" s="103"/>
      <c r="LDW91" s="103"/>
      <c r="LDX91" s="103"/>
      <c r="LDY91" s="184"/>
      <c r="LDZ91" s="108"/>
      <c r="LEA91" s="103"/>
      <c r="LEB91" s="103"/>
      <c r="LEC91" s="103"/>
      <c r="LED91" s="103"/>
      <c r="LEE91" s="103"/>
      <c r="LEF91" s="103"/>
      <c r="LEG91" s="184"/>
      <c r="LEH91" s="108"/>
      <c r="LEI91" s="103"/>
      <c r="LEJ91" s="103"/>
      <c r="LEK91" s="103"/>
      <c r="LEL91" s="103"/>
      <c r="LEM91" s="103"/>
      <c r="LEN91" s="103"/>
      <c r="LEO91" s="184"/>
      <c r="LEP91" s="108"/>
      <c r="LEQ91" s="103"/>
      <c r="LER91" s="103"/>
      <c r="LES91" s="103"/>
      <c r="LET91" s="103"/>
      <c r="LEU91" s="103"/>
      <c r="LEV91" s="103"/>
      <c r="LEW91" s="184"/>
      <c r="LEX91" s="108"/>
      <c r="LEY91" s="103"/>
      <c r="LEZ91" s="103"/>
      <c r="LFA91" s="103"/>
      <c r="LFB91" s="103"/>
      <c r="LFC91" s="103"/>
      <c r="LFD91" s="103"/>
      <c r="LFE91" s="184"/>
      <c r="LFF91" s="108"/>
      <c r="LFG91" s="103"/>
      <c r="LFH91" s="103"/>
      <c r="LFI91" s="103"/>
      <c r="LFJ91" s="103"/>
      <c r="LFK91" s="103"/>
      <c r="LFL91" s="103"/>
      <c r="LFM91" s="184"/>
      <c r="LFN91" s="108"/>
      <c r="LFO91" s="103"/>
      <c r="LFP91" s="103"/>
      <c r="LFQ91" s="103"/>
      <c r="LFR91" s="103"/>
      <c r="LFS91" s="103"/>
      <c r="LFT91" s="103"/>
      <c r="LFU91" s="184"/>
      <c r="LFV91" s="108"/>
      <c r="LFW91" s="103"/>
      <c r="LFX91" s="103"/>
      <c r="LFY91" s="103"/>
      <c r="LFZ91" s="103"/>
      <c r="LGA91" s="103"/>
      <c r="LGB91" s="103"/>
      <c r="LGC91" s="184"/>
      <c r="LGD91" s="108"/>
      <c r="LGE91" s="103"/>
      <c r="LGF91" s="103"/>
      <c r="LGG91" s="103"/>
      <c r="LGH91" s="103"/>
      <c r="LGI91" s="103"/>
      <c r="LGJ91" s="103"/>
      <c r="LGK91" s="184"/>
      <c r="LGL91" s="108"/>
      <c r="LGM91" s="103"/>
      <c r="LGN91" s="103"/>
      <c r="LGO91" s="103"/>
      <c r="LGP91" s="103"/>
      <c r="LGQ91" s="103"/>
      <c r="LGR91" s="103"/>
      <c r="LGS91" s="184"/>
      <c r="LGT91" s="108"/>
      <c r="LGU91" s="103"/>
      <c r="LGV91" s="103"/>
      <c r="LGW91" s="103"/>
      <c r="LGX91" s="103"/>
      <c r="LGY91" s="103"/>
      <c r="LGZ91" s="103"/>
      <c r="LHA91" s="184"/>
      <c r="LHB91" s="108"/>
      <c r="LHC91" s="103"/>
      <c r="LHD91" s="103"/>
      <c r="LHE91" s="103"/>
      <c r="LHF91" s="103"/>
      <c r="LHG91" s="103"/>
      <c r="LHH91" s="103"/>
      <c r="LHI91" s="184"/>
      <c r="LHJ91" s="108"/>
      <c r="LHK91" s="103"/>
      <c r="LHL91" s="103"/>
      <c r="LHM91" s="103"/>
      <c r="LHN91" s="103"/>
      <c r="LHO91" s="103"/>
      <c r="LHP91" s="103"/>
      <c r="LHQ91" s="184"/>
      <c r="LHR91" s="108"/>
      <c r="LHS91" s="103"/>
      <c r="LHT91" s="103"/>
      <c r="LHU91" s="103"/>
      <c r="LHV91" s="103"/>
      <c r="LHW91" s="103"/>
      <c r="LHX91" s="103"/>
      <c r="LHY91" s="184"/>
      <c r="LHZ91" s="108"/>
      <c r="LIA91" s="103"/>
      <c r="LIB91" s="103"/>
      <c r="LIC91" s="103"/>
      <c r="LID91" s="103"/>
      <c r="LIE91" s="103"/>
      <c r="LIF91" s="103"/>
      <c r="LIG91" s="184"/>
      <c r="LIH91" s="108"/>
      <c r="LII91" s="103"/>
      <c r="LIJ91" s="103"/>
      <c r="LIK91" s="103"/>
      <c r="LIL91" s="103"/>
      <c r="LIM91" s="103"/>
      <c r="LIN91" s="103"/>
      <c r="LIO91" s="184"/>
      <c r="LIP91" s="108"/>
      <c r="LIQ91" s="103"/>
      <c r="LIR91" s="103"/>
      <c r="LIS91" s="103"/>
      <c r="LIT91" s="103"/>
      <c r="LIU91" s="103"/>
      <c r="LIV91" s="103"/>
      <c r="LIW91" s="184"/>
      <c r="LIX91" s="108"/>
      <c r="LIY91" s="103"/>
      <c r="LIZ91" s="103"/>
      <c r="LJA91" s="103"/>
      <c r="LJB91" s="103"/>
      <c r="LJC91" s="103"/>
      <c r="LJD91" s="103"/>
      <c r="LJE91" s="184"/>
      <c r="LJF91" s="108"/>
      <c r="LJG91" s="103"/>
      <c r="LJH91" s="103"/>
      <c r="LJI91" s="103"/>
      <c r="LJJ91" s="103"/>
      <c r="LJK91" s="103"/>
      <c r="LJL91" s="103"/>
      <c r="LJM91" s="184"/>
      <c r="LJN91" s="108"/>
      <c r="LJO91" s="103"/>
      <c r="LJP91" s="103"/>
      <c r="LJQ91" s="103"/>
      <c r="LJR91" s="103"/>
      <c r="LJS91" s="103"/>
      <c r="LJT91" s="103"/>
      <c r="LJU91" s="184"/>
      <c r="LJV91" s="108"/>
      <c r="LJW91" s="103"/>
      <c r="LJX91" s="103"/>
      <c r="LJY91" s="103"/>
      <c r="LJZ91" s="103"/>
      <c r="LKA91" s="103"/>
      <c r="LKB91" s="103"/>
      <c r="LKC91" s="184"/>
      <c r="LKD91" s="108"/>
      <c r="LKE91" s="103"/>
      <c r="LKF91" s="103"/>
      <c r="LKG91" s="103"/>
      <c r="LKH91" s="103"/>
      <c r="LKI91" s="103"/>
      <c r="LKJ91" s="103"/>
      <c r="LKK91" s="184"/>
      <c r="LKL91" s="108"/>
      <c r="LKM91" s="103"/>
      <c r="LKN91" s="103"/>
      <c r="LKO91" s="103"/>
      <c r="LKP91" s="103"/>
      <c r="LKQ91" s="103"/>
      <c r="LKR91" s="103"/>
      <c r="LKS91" s="184"/>
      <c r="LKT91" s="108"/>
      <c r="LKU91" s="103"/>
      <c r="LKV91" s="103"/>
      <c r="LKW91" s="103"/>
      <c r="LKX91" s="103"/>
      <c r="LKY91" s="103"/>
      <c r="LKZ91" s="103"/>
      <c r="LLA91" s="184"/>
      <c r="LLB91" s="108"/>
      <c r="LLC91" s="103"/>
      <c r="LLD91" s="103"/>
      <c r="LLE91" s="103"/>
      <c r="LLF91" s="103"/>
      <c r="LLG91" s="103"/>
      <c r="LLH91" s="103"/>
      <c r="LLI91" s="184"/>
      <c r="LLJ91" s="108"/>
      <c r="LLK91" s="103"/>
      <c r="LLL91" s="103"/>
      <c r="LLM91" s="103"/>
      <c r="LLN91" s="103"/>
      <c r="LLO91" s="103"/>
      <c r="LLP91" s="103"/>
      <c r="LLQ91" s="184"/>
      <c r="LLR91" s="108"/>
      <c r="LLS91" s="103"/>
      <c r="LLT91" s="103"/>
      <c r="LLU91" s="103"/>
      <c r="LLV91" s="103"/>
      <c r="LLW91" s="103"/>
      <c r="LLX91" s="103"/>
      <c r="LLY91" s="184"/>
      <c r="LLZ91" s="108"/>
      <c r="LMA91" s="103"/>
      <c r="LMB91" s="103"/>
      <c r="LMC91" s="103"/>
      <c r="LMD91" s="103"/>
      <c r="LME91" s="103"/>
      <c r="LMF91" s="103"/>
      <c r="LMG91" s="184"/>
      <c r="LMH91" s="108"/>
      <c r="LMI91" s="103"/>
      <c r="LMJ91" s="103"/>
      <c r="LMK91" s="103"/>
      <c r="LML91" s="103"/>
      <c r="LMM91" s="103"/>
      <c r="LMN91" s="103"/>
      <c r="LMO91" s="184"/>
      <c r="LMP91" s="108"/>
      <c r="LMQ91" s="103"/>
      <c r="LMR91" s="103"/>
      <c r="LMS91" s="103"/>
      <c r="LMT91" s="103"/>
      <c r="LMU91" s="103"/>
      <c r="LMV91" s="103"/>
      <c r="LMW91" s="184"/>
      <c r="LMX91" s="108"/>
      <c r="LMY91" s="103"/>
      <c r="LMZ91" s="103"/>
      <c r="LNA91" s="103"/>
      <c r="LNB91" s="103"/>
      <c r="LNC91" s="103"/>
      <c r="LND91" s="103"/>
      <c r="LNE91" s="184"/>
      <c r="LNF91" s="108"/>
      <c r="LNG91" s="103"/>
      <c r="LNH91" s="103"/>
      <c r="LNI91" s="103"/>
      <c r="LNJ91" s="103"/>
      <c r="LNK91" s="103"/>
      <c r="LNL91" s="103"/>
      <c r="LNM91" s="184"/>
      <c r="LNN91" s="108"/>
      <c r="LNO91" s="103"/>
      <c r="LNP91" s="103"/>
      <c r="LNQ91" s="103"/>
      <c r="LNR91" s="103"/>
      <c r="LNS91" s="103"/>
      <c r="LNT91" s="103"/>
      <c r="LNU91" s="184"/>
      <c r="LNV91" s="108"/>
      <c r="LNW91" s="103"/>
      <c r="LNX91" s="103"/>
      <c r="LNY91" s="103"/>
      <c r="LNZ91" s="103"/>
      <c r="LOA91" s="103"/>
      <c r="LOB91" s="103"/>
      <c r="LOC91" s="184"/>
      <c r="LOD91" s="108"/>
      <c r="LOE91" s="103"/>
      <c r="LOF91" s="103"/>
      <c r="LOG91" s="103"/>
      <c r="LOH91" s="103"/>
      <c r="LOI91" s="103"/>
      <c r="LOJ91" s="103"/>
      <c r="LOK91" s="184"/>
      <c r="LOL91" s="108"/>
      <c r="LOM91" s="103"/>
      <c r="LON91" s="103"/>
      <c r="LOO91" s="103"/>
      <c r="LOP91" s="103"/>
      <c r="LOQ91" s="103"/>
      <c r="LOR91" s="103"/>
      <c r="LOS91" s="184"/>
      <c r="LOT91" s="108"/>
      <c r="LOU91" s="103"/>
      <c r="LOV91" s="103"/>
      <c r="LOW91" s="103"/>
      <c r="LOX91" s="103"/>
      <c r="LOY91" s="103"/>
      <c r="LOZ91" s="103"/>
      <c r="LPA91" s="184"/>
      <c r="LPB91" s="108"/>
      <c r="LPC91" s="103"/>
      <c r="LPD91" s="103"/>
      <c r="LPE91" s="103"/>
      <c r="LPF91" s="103"/>
      <c r="LPG91" s="103"/>
      <c r="LPH91" s="103"/>
      <c r="LPI91" s="184"/>
      <c r="LPJ91" s="108"/>
      <c r="LPK91" s="103"/>
      <c r="LPL91" s="103"/>
      <c r="LPM91" s="103"/>
      <c r="LPN91" s="103"/>
      <c r="LPO91" s="103"/>
      <c r="LPP91" s="103"/>
      <c r="LPQ91" s="184"/>
      <c r="LPR91" s="108"/>
      <c r="LPS91" s="103"/>
      <c r="LPT91" s="103"/>
      <c r="LPU91" s="103"/>
      <c r="LPV91" s="103"/>
      <c r="LPW91" s="103"/>
      <c r="LPX91" s="103"/>
      <c r="LPY91" s="184"/>
      <c r="LPZ91" s="108"/>
      <c r="LQA91" s="103"/>
      <c r="LQB91" s="103"/>
      <c r="LQC91" s="103"/>
      <c r="LQD91" s="103"/>
      <c r="LQE91" s="103"/>
      <c r="LQF91" s="103"/>
      <c r="LQG91" s="184"/>
      <c r="LQH91" s="108"/>
      <c r="LQI91" s="103"/>
      <c r="LQJ91" s="103"/>
      <c r="LQK91" s="103"/>
      <c r="LQL91" s="103"/>
      <c r="LQM91" s="103"/>
      <c r="LQN91" s="103"/>
      <c r="LQO91" s="184"/>
      <c r="LQP91" s="108"/>
      <c r="LQQ91" s="103"/>
      <c r="LQR91" s="103"/>
      <c r="LQS91" s="103"/>
      <c r="LQT91" s="103"/>
      <c r="LQU91" s="103"/>
      <c r="LQV91" s="103"/>
      <c r="LQW91" s="184"/>
      <c r="LQX91" s="108"/>
      <c r="LQY91" s="103"/>
      <c r="LQZ91" s="103"/>
      <c r="LRA91" s="103"/>
      <c r="LRB91" s="103"/>
      <c r="LRC91" s="103"/>
      <c r="LRD91" s="103"/>
      <c r="LRE91" s="184"/>
      <c r="LRF91" s="108"/>
      <c r="LRG91" s="103"/>
      <c r="LRH91" s="103"/>
      <c r="LRI91" s="103"/>
      <c r="LRJ91" s="103"/>
      <c r="LRK91" s="103"/>
      <c r="LRL91" s="103"/>
      <c r="LRM91" s="184"/>
      <c r="LRN91" s="108"/>
      <c r="LRO91" s="103"/>
      <c r="LRP91" s="103"/>
      <c r="LRQ91" s="103"/>
      <c r="LRR91" s="103"/>
      <c r="LRS91" s="103"/>
      <c r="LRT91" s="103"/>
      <c r="LRU91" s="184"/>
      <c r="LRV91" s="108"/>
      <c r="LRW91" s="103"/>
      <c r="LRX91" s="103"/>
      <c r="LRY91" s="103"/>
      <c r="LRZ91" s="103"/>
      <c r="LSA91" s="103"/>
      <c r="LSB91" s="103"/>
      <c r="LSC91" s="184"/>
      <c r="LSD91" s="108"/>
      <c r="LSE91" s="103"/>
      <c r="LSF91" s="103"/>
      <c r="LSG91" s="103"/>
      <c r="LSH91" s="103"/>
      <c r="LSI91" s="103"/>
      <c r="LSJ91" s="103"/>
      <c r="LSK91" s="184"/>
      <c r="LSL91" s="108"/>
      <c r="LSM91" s="103"/>
      <c r="LSN91" s="103"/>
      <c r="LSO91" s="103"/>
      <c r="LSP91" s="103"/>
      <c r="LSQ91" s="103"/>
      <c r="LSR91" s="103"/>
      <c r="LSS91" s="184"/>
      <c r="LST91" s="108"/>
      <c r="LSU91" s="103"/>
      <c r="LSV91" s="103"/>
      <c r="LSW91" s="103"/>
      <c r="LSX91" s="103"/>
      <c r="LSY91" s="103"/>
      <c r="LSZ91" s="103"/>
      <c r="LTA91" s="184"/>
      <c r="LTB91" s="108"/>
      <c r="LTC91" s="103"/>
      <c r="LTD91" s="103"/>
      <c r="LTE91" s="103"/>
      <c r="LTF91" s="103"/>
      <c r="LTG91" s="103"/>
      <c r="LTH91" s="103"/>
      <c r="LTI91" s="184"/>
      <c r="LTJ91" s="108"/>
      <c r="LTK91" s="103"/>
      <c r="LTL91" s="103"/>
      <c r="LTM91" s="103"/>
      <c r="LTN91" s="103"/>
      <c r="LTO91" s="103"/>
      <c r="LTP91" s="103"/>
      <c r="LTQ91" s="184"/>
      <c r="LTR91" s="108"/>
      <c r="LTS91" s="103"/>
      <c r="LTT91" s="103"/>
      <c r="LTU91" s="103"/>
      <c r="LTV91" s="103"/>
      <c r="LTW91" s="103"/>
      <c r="LTX91" s="103"/>
      <c r="LTY91" s="184"/>
      <c r="LTZ91" s="108"/>
      <c r="LUA91" s="103"/>
      <c r="LUB91" s="103"/>
      <c r="LUC91" s="103"/>
      <c r="LUD91" s="103"/>
      <c r="LUE91" s="103"/>
      <c r="LUF91" s="103"/>
      <c r="LUG91" s="184"/>
      <c r="LUH91" s="108"/>
      <c r="LUI91" s="103"/>
      <c r="LUJ91" s="103"/>
      <c r="LUK91" s="103"/>
      <c r="LUL91" s="103"/>
      <c r="LUM91" s="103"/>
      <c r="LUN91" s="103"/>
      <c r="LUO91" s="184"/>
      <c r="LUP91" s="108"/>
      <c r="LUQ91" s="103"/>
      <c r="LUR91" s="103"/>
      <c r="LUS91" s="103"/>
      <c r="LUT91" s="103"/>
      <c r="LUU91" s="103"/>
      <c r="LUV91" s="103"/>
      <c r="LUW91" s="184"/>
      <c r="LUX91" s="108"/>
      <c r="LUY91" s="103"/>
      <c r="LUZ91" s="103"/>
      <c r="LVA91" s="103"/>
      <c r="LVB91" s="103"/>
      <c r="LVC91" s="103"/>
      <c r="LVD91" s="103"/>
      <c r="LVE91" s="184"/>
      <c r="LVF91" s="108"/>
      <c r="LVG91" s="103"/>
      <c r="LVH91" s="103"/>
      <c r="LVI91" s="103"/>
      <c r="LVJ91" s="103"/>
      <c r="LVK91" s="103"/>
      <c r="LVL91" s="103"/>
      <c r="LVM91" s="184"/>
      <c r="LVN91" s="108"/>
      <c r="LVO91" s="103"/>
      <c r="LVP91" s="103"/>
      <c r="LVQ91" s="103"/>
      <c r="LVR91" s="103"/>
      <c r="LVS91" s="103"/>
      <c r="LVT91" s="103"/>
      <c r="LVU91" s="184"/>
      <c r="LVV91" s="108"/>
      <c r="LVW91" s="103"/>
      <c r="LVX91" s="103"/>
      <c r="LVY91" s="103"/>
      <c r="LVZ91" s="103"/>
      <c r="LWA91" s="103"/>
      <c r="LWB91" s="103"/>
      <c r="LWC91" s="184"/>
      <c r="LWD91" s="108"/>
      <c r="LWE91" s="103"/>
      <c r="LWF91" s="103"/>
      <c r="LWG91" s="103"/>
      <c r="LWH91" s="103"/>
      <c r="LWI91" s="103"/>
      <c r="LWJ91" s="103"/>
      <c r="LWK91" s="184"/>
      <c r="LWL91" s="108"/>
      <c r="LWM91" s="103"/>
      <c r="LWN91" s="103"/>
      <c r="LWO91" s="103"/>
      <c r="LWP91" s="103"/>
      <c r="LWQ91" s="103"/>
      <c r="LWR91" s="103"/>
      <c r="LWS91" s="184"/>
      <c r="LWT91" s="108"/>
      <c r="LWU91" s="103"/>
      <c r="LWV91" s="103"/>
      <c r="LWW91" s="103"/>
      <c r="LWX91" s="103"/>
      <c r="LWY91" s="103"/>
      <c r="LWZ91" s="103"/>
      <c r="LXA91" s="184"/>
      <c r="LXB91" s="108"/>
      <c r="LXC91" s="103"/>
      <c r="LXD91" s="103"/>
      <c r="LXE91" s="103"/>
      <c r="LXF91" s="103"/>
      <c r="LXG91" s="103"/>
      <c r="LXH91" s="103"/>
      <c r="LXI91" s="184"/>
      <c r="LXJ91" s="108"/>
      <c r="LXK91" s="103"/>
      <c r="LXL91" s="103"/>
      <c r="LXM91" s="103"/>
      <c r="LXN91" s="103"/>
      <c r="LXO91" s="103"/>
      <c r="LXP91" s="103"/>
      <c r="LXQ91" s="184"/>
      <c r="LXR91" s="108"/>
      <c r="LXS91" s="103"/>
      <c r="LXT91" s="103"/>
      <c r="LXU91" s="103"/>
      <c r="LXV91" s="103"/>
      <c r="LXW91" s="103"/>
      <c r="LXX91" s="103"/>
      <c r="LXY91" s="184"/>
      <c r="LXZ91" s="108"/>
      <c r="LYA91" s="103"/>
      <c r="LYB91" s="103"/>
      <c r="LYC91" s="103"/>
      <c r="LYD91" s="103"/>
      <c r="LYE91" s="103"/>
      <c r="LYF91" s="103"/>
      <c r="LYG91" s="184"/>
      <c r="LYH91" s="108"/>
      <c r="LYI91" s="103"/>
      <c r="LYJ91" s="103"/>
      <c r="LYK91" s="103"/>
      <c r="LYL91" s="103"/>
      <c r="LYM91" s="103"/>
      <c r="LYN91" s="103"/>
      <c r="LYO91" s="184"/>
      <c r="LYP91" s="108"/>
      <c r="LYQ91" s="103"/>
      <c r="LYR91" s="103"/>
      <c r="LYS91" s="103"/>
      <c r="LYT91" s="103"/>
      <c r="LYU91" s="103"/>
      <c r="LYV91" s="103"/>
      <c r="LYW91" s="184"/>
      <c r="LYX91" s="108"/>
      <c r="LYY91" s="103"/>
      <c r="LYZ91" s="103"/>
      <c r="LZA91" s="103"/>
      <c r="LZB91" s="103"/>
      <c r="LZC91" s="103"/>
      <c r="LZD91" s="103"/>
      <c r="LZE91" s="184"/>
      <c r="LZF91" s="108"/>
      <c r="LZG91" s="103"/>
      <c r="LZH91" s="103"/>
      <c r="LZI91" s="103"/>
      <c r="LZJ91" s="103"/>
      <c r="LZK91" s="103"/>
      <c r="LZL91" s="103"/>
      <c r="LZM91" s="184"/>
      <c r="LZN91" s="108"/>
      <c r="LZO91" s="103"/>
      <c r="LZP91" s="103"/>
      <c r="LZQ91" s="103"/>
      <c r="LZR91" s="103"/>
      <c r="LZS91" s="103"/>
      <c r="LZT91" s="103"/>
      <c r="LZU91" s="184"/>
      <c r="LZV91" s="108"/>
      <c r="LZW91" s="103"/>
      <c r="LZX91" s="103"/>
      <c r="LZY91" s="103"/>
      <c r="LZZ91" s="103"/>
      <c r="MAA91" s="103"/>
      <c r="MAB91" s="103"/>
      <c r="MAC91" s="184"/>
      <c r="MAD91" s="108"/>
      <c r="MAE91" s="103"/>
      <c r="MAF91" s="103"/>
      <c r="MAG91" s="103"/>
      <c r="MAH91" s="103"/>
      <c r="MAI91" s="103"/>
      <c r="MAJ91" s="103"/>
      <c r="MAK91" s="184"/>
      <c r="MAL91" s="108"/>
      <c r="MAM91" s="103"/>
      <c r="MAN91" s="103"/>
      <c r="MAO91" s="103"/>
      <c r="MAP91" s="103"/>
      <c r="MAQ91" s="103"/>
      <c r="MAR91" s="103"/>
      <c r="MAS91" s="184"/>
      <c r="MAT91" s="108"/>
      <c r="MAU91" s="103"/>
      <c r="MAV91" s="103"/>
      <c r="MAW91" s="103"/>
      <c r="MAX91" s="103"/>
      <c r="MAY91" s="103"/>
      <c r="MAZ91" s="103"/>
      <c r="MBA91" s="184"/>
      <c r="MBB91" s="108"/>
      <c r="MBC91" s="103"/>
      <c r="MBD91" s="103"/>
      <c r="MBE91" s="103"/>
      <c r="MBF91" s="103"/>
      <c r="MBG91" s="103"/>
      <c r="MBH91" s="103"/>
      <c r="MBI91" s="184"/>
      <c r="MBJ91" s="108"/>
      <c r="MBK91" s="103"/>
      <c r="MBL91" s="103"/>
      <c r="MBM91" s="103"/>
      <c r="MBN91" s="103"/>
      <c r="MBO91" s="103"/>
      <c r="MBP91" s="103"/>
      <c r="MBQ91" s="184"/>
      <c r="MBR91" s="108"/>
      <c r="MBS91" s="103"/>
      <c r="MBT91" s="103"/>
      <c r="MBU91" s="103"/>
      <c r="MBV91" s="103"/>
      <c r="MBW91" s="103"/>
      <c r="MBX91" s="103"/>
      <c r="MBY91" s="184"/>
      <c r="MBZ91" s="108"/>
      <c r="MCA91" s="103"/>
      <c r="MCB91" s="103"/>
      <c r="MCC91" s="103"/>
      <c r="MCD91" s="103"/>
      <c r="MCE91" s="103"/>
      <c r="MCF91" s="103"/>
      <c r="MCG91" s="184"/>
      <c r="MCH91" s="108"/>
      <c r="MCI91" s="103"/>
      <c r="MCJ91" s="103"/>
      <c r="MCK91" s="103"/>
      <c r="MCL91" s="103"/>
      <c r="MCM91" s="103"/>
      <c r="MCN91" s="103"/>
      <c r="MCO91" s="184"/>
      <c r="MCP91" s="108"/>
      <c r="MCQ91" s="103"/>
      <c r="MCR91" s="103"/>
      <c r="MCS91" s="103"/>
      <c r="MCT91" s="103"/>
      <c r="MCU91" s="103"/>
      <c r="MCV91" s="103"/>
      <c r="MCW91" s="184"/>
      <c r="MCX91" s="108"/>
      <c r="MCY91" s="103"/>
      <c r="MCZ91" s="103"/>
      <c r="MDA91" s="103"/>
      <c r="MDB91" s="103"/>
      <c r="MDC91" s="103"/>
      <c r="MDD91" s="103"/>
      <c r="MDE91" s="184"/>
      <c r="MDF91" s="108"/>
      <c r="MDG91" s="103"/>
      <c r="MDH91" s="103"/>
      <c r="MDI91" s="103"/>
      <c r="MDJ91" s="103"/>
      <c r="MDK91" s="103"/>
      <c r="MDL91" s="103"/>
      <c r="MDM91" s="184"/>
      <c r="MDN91" s="108"/>
      <c r="MDO91" s="103"/>
      <c r="MDP91" s="103"/>
      <c r="MDQ91" s="103"/>
      <c r="MDR91" s="103"/>
      <c r="MDS91" s="103"/>
      <c r="MDT91" s="103"/>
      <c r="MDU91" s="184"/>
      <c r="MDV91" s="108"/>
      <c r="MDW91" s="103"/>
      <c r="MDX91" s="103"/>
      <c r="MDY91" s="103"/>
      <c r="MDZ91" s="103"/>
      <c r="MEA91" s="103"/>
      <c r="MEB91" s="103"/>
      <c r="MEC91" s="184"/>
      <c r="MED91" s="108"/>
      <c r="MEE91" s="103"/>
      <c r="MEF91" s="103"/>
      <c r="MEG91" s="103"/>
      <c r="MEH91" s="103"/>
      <c r="MEI91" s="103"/>
      <c r="MEJ91" s="103"/>
      <c r="MEK91" s="184"/>
      <c r="MEL91" s="108"/>
      <c r="MEM91" s="103"/>
      <c r="MEN91" s="103"/>
      <c r="MEO91" s="103"/>
      <c r="MEP91" s="103"/>
      <c r="MEQ91" s="103"/>
      <c r="MER91" s="103"/>
      <c r="MES91" s="184"/>
      <c r="MET91" s="108"/>
      <c r="MEU91" s="103"/>
      <c r="MEV91" s="103"/>
      <c r="MEW91" s="103"/>
      <c r="MEX91" s="103"/>
      <c r="MEY91" s="103"/>
      <c r="MEZ91" s="103"/>
      <c r="MFA91" s="184"/>
      <c r="MFB91" s="108"/>
      <c r="MFC91" s="103"/>
      <c r="MFD91" s="103"/>
      <c r="MFE91" s="103"/>
      <c r="MFF91" s="103"/>
      <c r="MFG91" s="103"/>
      <c r="MFH91" s="103"/>
      <c r="MFI91" s="184"/>
      <c r="MFJ91" s="108"/>
      <c r="MFK91" s="103"/>
      <c r="MFL91" s="103"/>
      <c r="MFM91" s="103"/>
      <c r="MFN91" s="103"/>
      <c r="MFO91" s="103"/>
      <c r="MFP91" s="103"/>
      <c r="MFQ91" s="184"/>
      <c r="MFR91" s="108"/>
      <c r="MFS91" s="103"/>
      <c r="MFT91" s="103"/>
      <c r="MFU91" s="103"/>
      <c r="MFV91" s="103"/>
      <c r="MFW91" s="103"/>
      <c r="MFX91" s="103"/>
      <c r="MFY91" s="184"/>
      <c r="MFZ91" s="108"/>
      <c r="MGA91" s="103"/>
      <c r="MGB91" s="103"/>
      <c r="MGC91" s="103"/>
      <c r="MGD91" s="103"/>
      <c r="MGE91" s="103"/>
      <c r="MGF91" s="103"/>
      <c r="MGG91" s="184"/>
      <c r="MGH91" s="108"/>
      <c r="MGI91" s="103"/>
      <c r="MGJ91" s="103"/>
      <c r="MGK91" s="103"/>
      <c r="MGL91" s="103"/>
      <c r="MGM91" s="103"/>
      <c r="MGN91" s="103"/>
      <c r="MGO91" s="184"/>
      <c r="MGP91" s="108"/>
      <c r="MGQ91" s="103"/>
      <c r="MGR91" s="103"/>
      <c r="MGS91" s="103"/>
      <c r="MGT91" s="103"/>
      <c r="MGU91" s="103"/>
      <c r="MGV91" s="103"/>
      <c r="MGW91" s="184"/>
      <c r="MGX91" s="108"/>
      <c r="MGY91" s="103"/>
      <c r="MGZ91" s="103"/>
      <c r="MHA91" s="103"/>
      <c r="MHB91" s="103"/>
      <c r="MHC91" s="103"/>
      <c r="MHD91" s="103"/>
      <c r="MHE91" s="184"/>
      <c r="MHF91" s="108"/>
      <c r="MHG91" s="103"/>
      <c r="MHH91" s="103"/>
      <c r="MHI91" s="103"/>
      <c r="MHJ91" s="103"/>
      <c r="MHK91" s="103"/>
      <c r="MHL91" s="103"/>
      <c r="MHM91" s="184"/>
      <c r="MHN91" s="108"/>
      <c r="MHO91" s="103"/>
      <c r="MHP91" s="103"/>
      <c r="MHQ91" s="103"/>
      <c r="MHR91" s="103"/>
      <c r="MHS91" s="103"/>
      <c r="MHT91" s="103"/>
      <c r="MHU91" s="184"/>
      <c r="MHV91" s="108"/>
      <c r="MHW91" s="103"/>
      <c r="MHX91" s="103"/>
      <c r="MHY91" s="103"/>
      <c r="MHZ91" s="103"/>
      <c r="MIA91" s="103"/>
      <c r="MIB91" s="103"/>
      <c r="MIC91" s="184"/>
      <c r="MID91" s="108"/>
      <c r="MIE91" s="103"/>
      <c r="MIF91" s="103"/>
      <c r="MIG91" s="103"/>
      <c r="MIH91" s="103"/>
      <c r="MII91" s="103"/>
      <c r="MIJ91" s="103"/>
      <c r="MIK91" s="184"/>
      <c r="MIL91" s="108"/>
      <c r="MIM91" s="103"/>
      <c r="MIN91" s="103"/>
      <c r="MIO91" s="103"/>
      <c r="MIP91" s="103"/>
      <c r="MIQ91" s="103"/>
      <c r="MIR91" s="103"/>
      <c r="MIS91" s="184"/>
      <c r="MIT91" s="108"/>
      <c r="MIU91" s="103"/>
      <c r="MIV91" s="103"/>
      <c r="MIW91" s="103"/>
      <c r="MIX91" s="103"/>
      <c r="MIY91" s="103"/>
      <c r="MIZ91" s="103"/>
      <c r="MJA91" s="184"/>
      <c r="MJB91" s="108"/>
      <c r="MJC91" s="103"/>
      <c r="MJD91" s="103"/>
      <c r="MJE91" s="103"/>
      <c r="MJF91" s="103"/>
      <c r="MJG91" s="103"/>
      <c r="MJH91" s="103"/>
      <c r="MJI91" s="184"/>
      <c r="MJJ91" s="108"/>
      <c r="MJK91" s="103"/>
      <c r="MJL91" s="103"/>
      <c r="MJM91" s="103"/>
      <c r="MJN91" s="103"/>
      <c r="MJO91" s="103"/>
      <c r="MJP91" s="103"/>
      <c r="MJQ91" s="184"/>
      <c r="MJR91" s="108"/>
      <c r="MJS91" s="103"/>
      <c r="MJT91" s="103"/>
      <c r="MJU91" s="103"/>
      <c r="MJV91" s="103"/>
      <c r="MJW91" s="103"/>
      <c r="MJX91" s="103"/>
      <c r="MJY91" s="184"/>
      <c r="MJZ91" s="108"/>
      <c r="MKA91" s="103"/>
      <c r="MKB91" s="103"/>
      <c r="MKC91" s="103"/>
      <c r="MKD91" s="103"/>
      <c r="MKE91" s="103"/>
      <c r="MKF91" s="103"/>
      <c r="MKG91" s="184"/>
      <c r="MKH91" s="108"/>
      <c r="MKI91" s="103"/>
      <c r="MKJ91" s="103"/>
      <c r="MKK91" s="103"/>
      <c r="MKL91" s="103"/>
      <c r="MKM91" s="103"/>
      <c r="MKN91" s="103"/>
      <c r="MKO91" s="184"/>
      <c r="MKP91" s="108"/>
      <c r="MKQ91" s="103"/>
      <c r="MKR91" s="103"/>
      <c r="MKS91" s="103"/>
      <c r="MKT91" s="103"/>
      <c r="MKU91" s="103"/>
      <c r="MKV91" s="103"/>
      <c r="MKW91" s="184"/>
      <c r="MKX91" s="108"/>
      <c r="MKY91" s="103"/>
      <c r="MKZ91" s="103"/>
      <c r="MLA91" s="103"/>
      <c r="MLB91" s="103"/>
      <c r="MLC91" s="103"/>
      <c r="MLD91" s="103"/>
      <c r="MLE91" s="184"/>
      <c r="MLF91" s="108"/>
      <c r="MLG91" s="103"/>
      <c r="MLH91" s="103"/>
      <c r="MLI91" s="103"/>
      <c r="MLJ91" s="103"/>
      <c r="MLK91" s="103"/>
      <c r="MLL91" s="103"/>
      <c r="MLM91" s="184"/>
      <c r="MLN91" s="108"/>
      <c r="MLO91" s="103"/>
      <c r="MLP91" s="103"/>
      <c r="MLQ91" s="103"/>
      <c r="MLR91" s="103"/>
      <c r="MLS91" s="103"/>
      <c r="MLT91" s="103"/>
      <c r="MLU91" s="184"/>
      <c r="MLV91" s="108"/>
      <c r="MLW91" s="103"/>
      <c r="MLX91" s="103"/>
      <c r="MLY91" s="103"/>
      <c r="MLZ91" s="103"/>
      <c r="MMA91" s="103"/>
      <c r="MMB91" s="103"/>
      <c r="MMC91" s="184"/>
      <c r="MMD91" s="108"/>
      <c r="MME91" s="103"/>
      <c r="MMF91" s="103"/>
      <c r="MMG91" s="103"/>
      <c r="MMH91" s="103"/>
      <c r="MMI91" s="103"/>
      <c r="MMJ91" s="103"/>
      <c r="MMK91" s="184"/>
      <c r="MML91" s="108"/>
      <c r="MMM91" s="103"/>
      <c r="MMN91" s="103"/>
      <c r="MMO91" s="103"/>
      <c r="MMP91" s="103"/>
      <c r="MMQ91" s="103"/>
      <c r="MMR91" s="103"/>
      <c r="MMS91" s="184"/>
      <c r="MMT91" s="108"/>
      <c r="MMU91" s="103"/>
      <c r="MMV91" s="103"/>
      <c r="MMW91" s="103"/>
      <c r="MMX91" s="103"/>
      <c r="MMY91" s="103"/>
      <c r="MMZ91" s="103"/>
      <c r="MNA91" s="184"/>
      <c r="MNB91" s="108"/>
      <c r="MNC91" s="103"/>
      <c r="MND91" s="103"/>
      <c r="MNE91" s="103"/>
      <c r="MNF91" s="103"/>
      <c r="MNG91" s="103"/>
      <c r="MNH91" s="103"/>
      <c r="MNI91" s="184"/>
      <c r="MNJ91" s="108"/>
      <c r="MNK91" s="103"/>
      <c r="MNL91" s="103"/>
      <c r="MNM91" s="103"/>
      <c r="MNN91" s="103"/>
      <c r="MNO91" s="103"/>
      <c r="MNP91" s="103"/>
      <c r="MNQ91" s="184"/>
      <c r="MNR91" s="108"/>
      <c r="MNS91" s="103"/>
      <c r="MNT91" s="103"/>
      <c r="MNU91" s="103"/>
      <c r="MNV91" s="103"/>
      <c r="MNW91" s="103"/>
      <c r="MNX91" s="103"/>
      <c r="MNY91" s="184"/>
      <c r="MNZ91" s="108"/>
      <c r="MOA91" s="103"/>
      <c r="MOB91" s="103"/>
      <c r="MOC91" s="103"/>
      <c r="MOD91" s="103"/>
      <c r="MOE91" s="103"/>
      <c r="MOF91" s="103"/>
      <c r="MOG91" s="184"/>
      <c r="MOH91" s="108"/>
      <c r="MOI91" s="103"/>
      <c r="MOJ91" s="103"/>
      <c r="MOK91" s="103"/>
      <c r="MOL91" s="103"/>
      <c r="MOM91" s="103"/>
      <c r="MON91" s="103"/>
      <c r="MOO91" s="184"/>
      <c r="MOP91" s="108"/>
      <c r="MOQ91" s="103"/>
      <c r="MOR91" s="103"/>
      <c r="MOS91" s="103"/>
      <c r="MOT91" s="103"/>
      <c r="MOU91" s="103"/>
      <c r="MOV91" s="103"/>
      <c r="MOW91" s="184"/>
      <c r="MOX91" s="108"/>
      <c r="MOY91" s="103"/>
      <c r="MOZ91" s="103"/>
      <c r="MPA91" s="103"/>
      <c r="MPB91" s="103"/>
      <c r="MPC91" s="103"/>
      <c r="MPD91" s="103"/>
      <c r="MPE91" s="184"/>
      <c r="MPF91" s="108"/>
      <c r="MPG91" s="103"/>
      <c r="MPH91" s="103"/>
      <c r="MPI91" s="103"/>
      <c r="MPJ91" s="103"/>
      <c r="MPK91" s="103"/>
      <c r="MPL91" s="103"/>
      <c r="MPM91" s="184"/>
      <c r="MPN91" s="108"/>
      <c r="MPO91" s="103"/>
      <c r="MPP91" s="103"/>
      <c r="MPQ91" s="103"/>
      <c r="MPR91" s="103"/>
      <c r="MPS91" s="103"/>
      <c r="MPT91" s="103"/>
      <c r="MPU91" s="184"/>
      <c r="MPV91" s="108"/>
      <c r="MPW91" s="103"/>
      <c r="MPX91" s="103"/>
      <c r="MPY91" s="103"/>
      <c r="MPZ91" s="103"/>
      <c r="MQA91" s="103"/>
      <c r="MQB91" s="103"/>
      <c r="MQC91" s="184"/>
      <c r="MQD91" s="108"/>
      <c r="MQE91" s="103"/>
      <c r="MQF91" s="103"/>
      <c r="MQG91" s="103"/>
      <c r="MQH91" s="103"/>
      <c r="MQI91" s="103"/>
      <c r="MQJ91" s="103"/>
      <c r="MQK91" s="184"/>
      <c r="MQL91" s="108"/>
      <c r="MQM91" s="103"/>
      <c r="MQN91" s="103"/>
      <c r="MQO91" s="103"/>
      <c r="MQP91" s="103"/>
      <c r="MQQ91" s="103"/>
      <c r="MQR91" s="103"/>
      <c r="MQS91" s="184"/>
      <c r="MQT91" s="108"/>
      <c r="MQU91" s="103"/>
      <c r="MQV91" s="103"/>
      <c r="MQW91" s="103"/>
      <c r="MQX91" s="103"/>
      <c r="MQY91" s="103"/>
      <c r="MQZ91" s="103"/>
      <c r="MRA91" s="184"/>
      <c r="MRB91" s="108"/>
      <c r="MRC91" s="103"/>
      <c r="MRD91" s="103"/>
      <c r="MRE91" s="103"/>
      <c r="MRF91" s="103"/>
      <c r="MRG91" s="103"/>
      <c r="MRH91" s="103"/>
      <c r="MRI91" s="184"/>
      <c r="MRJ91" s="108"/>
      <c r="MRK91" s="103"/>
      <c r="MRL91" s="103"/>
      <c r="MRM91" s="103"/>
      <c r="MRN91" s="103"/>
      <c r="MRO91" s="103"/>
      <c r="MRP91" s="103"/>
      <c r="MRQ91" s="184"/>
      <c r="MRR91" s="108"/>
      <c r="MRS91" s="103"/>
      <c r="MRT91" s="103"/>
      <c r="MRU91" s="103"/>
      <c r="MRV91" s="103"/>
      <c r="MRW91" s="103"/>
      <c r="MRX91" s="103"/>
      <c r="MRY91" s="184"/>
      <c r="MRZ91" s="108"/>
      <c r="MSA91" s="103"/>
      <c r="MSB91" s="103"/>
      <c r="MSC91" s="103"/>
      <c r="MSD91" s="103"/>
      <c r="MSE91" s="103"/>
      <c r="MSF91" s="103"/>
      <c r="MSG91" s="184"/>
      <c r="MSH91" s="108"/>
      <c r="MSI91" s="103"/>
      <c r="MSJ91" s="103"/>
      <c r="MSK91" s="103"/>
      <c r="MSL91" s="103"/>
      <c r="MSM91" s="103"/>
      <c r="MSN91" s="103"/>
      <c r="MSO91" s="184"/>
      <c r="MSP91" s="108"/>
      <c r="MSQ91" s="103"/>
      <c r="MSR91" s="103"/>
      <c r="MSS91" s="103"/>
      <c r="MST91" s="103"/>
      <c r="MSU91" s="103"/>
      <c r="MSV91" s="103"/>
      <c r="MSW91" s="184"/>
      <c r="MSX91" s="108"/>
      <c r="MSY91" s="103"/>
      <c r="MSZ91" s="103"/>
      <c r="MTA91" s="103"/>
      <c r="MTB91" s="103"/>
      <c r="MTC91" s="103"/>
      <c r="MTD91" s="103"/>
      <c r="MTE91" s="184"/>
      <c r="MTF91" s="108"/>
      <c r="MTG91" s="103"/>
      <c r="MTH91" s="103"/>
      <c r="MTI91" s="103"/>
      <c r="MTJ91" s="103"/>
      <c r="MTK91" s="103"/>
      <c r="MTL91" s="103"/>
      <c r="MTM91" s="184"/>
      <c r="MTN91" s="108"/>
      <c r="MTO91" s="103"/>
      <c r="MTP91" s="103"/>
      <c r="MTQ91" s="103"/>
      <c r="MTR91" s="103"/>
      <c r="MTS91" s="103"/>
      <c r="MTT91" s="103"/>
      <c r="MTU91" s="184"/>
      <c r="MTV91" s="108"/>
      <c r="MTW91" s="103"/>
      <c r="MTX91" s="103"/>
      <c r="MTY91" s="103"/>
      <c r="MTZ91" s="103"/>
      <c r="MUA91" s="103"/>
      <c r="MUB91" s="103"/>
      <c r="MUC91" s="184"/>
      <c r="MUD91" s="108"/>
      <c r="MUE91" s="103"/>
      <c r="MUF91" s="103"/>
      <c r="MUG91" s="103"/>
      <c r="MUH91" s="103"/>
      <c r="MUI91" s="103"/>
      <c r="MUJ91" s="103"/>
      <c r="MUK91" s="184"/>
      <c r="MUL91" s="108"/>
      <c r="MUM91" s="103"/>
      <c r="MUN91" s="103"/>
      <c r="MUO91" s="103"/>
      <c r="MUP91" s="103"/>
      <c r="MUQ91" s="103"/>
      <c r="MUR91" s="103"/>
      <c r="MUS91" s="184"/>
      <c r="MUT91" s="108"/>
      <c r="MUU91" s="103"/>
      <c r="MUV91" s="103"/>
      <c r="MUW91" s="103"/>
      <c r="MUX91" s="103"/>
      <c r="MUY91" s="103"/>
      <c r="MUZ91" s="103"/>
      <c r="MVA91" s="184"/>
      <c r="MVB91" s="108"/>
      <c r="MVC91" s="103"/>
      <c r="MVD91" s="103"/>
      <c r="MVE91" s="103"/>
      <c r="MVF91" s="103"/>
      <c r="MVG91" s="103"/>
      <c r="MVH91" s="103"/>
      <c r="MVI91" s="184"/>
      <c r="MVJ91" s="108"/>
      <c r="MVK91" s="103"/>
      <c r="MVL91" s="103"/>
      <c r="MVM91" s="103"/>
      <c r="MVN91" s="103"/>
      <c r="MVO91" s="103"/>
      <c r="MVP91" s="103"/>
      <c r="MVQ91" s="184"/>
      <c r="MVR91" s="108"/>
      <c r="MVS91" s="103"/>
      <c r="MVT91" s="103"/>
      <c r="MVU91" s="103"/>
      <c r="MVV91" s="103"/>
      <c r="MVW91" s="103"/>
      <c r="MVX91" s="103"/>
      <c r="MVY91" s="184"/>
      <c r="MVZ91" s="108"/>
      <c r="MWA91" s="103"/>
      <c r="MWB91" s="103"/>
      <c r="MWC91" s="103"/>
      <c r="MWD91" s="103"/>
      <c r="MWE91" s="103"/>
      <c r="MWF91" s="103"/>
      <c r="MWG91" s="184"/>
      <c r="MWH91" s="108"/>
      <c r="MWI91" s="103"/>
      <c r="MWJ91" s="103"/>
      <c r="MWK91" s="103"/>
      <c r="MWL91" s="103"/>
      <c r="MWM91" s="103"/>
      <c r="MWN91" s="103"/>
      <c r="MWO91" s="184"/>
      <c r="MWP91" s="108"/>
      <c r="MWQ91" s="103"/>
      <c r="MWR91" s="103"/>
      <c r="MWS91" s="103"/>
      <c r="MWT91" s="103"/>
      <c r="MWU91" s="103"/>
      <c r="MWV91" s="103"/>
      <c r="MWW91" s="184"/>
      <c r="MWX91" s="108"/>
      <c r="MWY91" s="103"/>
      <c r="MWZ91" s="103"/>
      <c r="MXA91" s="103"/>
      <c r="MXB91" s="103"/>
      <c r="MXC91" s="103"/>
      <c r="MXD91" s="103"/>
      <c r="MXE91" s="184"/>
      <c r="MXF91" s="108"/>
      <c r="MXG91" s="103"/>
      <c r="MXH91" s="103"/>
      <c r="MXI91" s="103"/>
      <c r="MXJ91" s="103"/>
      <c r="MXK91" s="103"/>
      <c r="MXL91" s="103"/>
      <c r="MXM91" s="184"/>
      <c r="MXN91" s="108"/>
      <c r="MXO91" s="103"/>
      <c r="MXP91" s="103"/>
      <c r="MXQ91" s="103"/>
      <c r="MXR91" s="103"/>
      <c r="MXS91" s="103"/>
      <c r="MXT91" s="103"/>
      <c r="MXU91" s="184"/>
      <c r="MXV91" s="108"/>
      <c r="MXW91" s="103"/>
      <c r="MXX91" s="103"/>
      <c r="MXY91" s="103"/>
      <c r="MXZ91" s="103"/>
      <c r="MYA91" s="103"/>
      <c r="MYB91" s="103"/>
      <c r="MYC91" s="184"/>
      <c r="MYD91" s="108"/>
      <c r="MYE91" s="103"/>
      <c r="MYF91" s="103"/>
      <c r="MYG91" s="103"/>
      <c r="MYH91" s="103"/>
      <c r="MYI91" s="103"/>
      <c r="MYJ91" s="103"/>
      <c r="MYK91" s="184"/>
      <c r="MYL91" s="108"/>
      <c r="MYM91" s="103"/>
      <c r="MYN91" s="103"/>
      <c r="MYO91" s="103"/>
      <c r="MYP91" s="103"/>
      <c r="MYQ91" s="103"/>
      <c r="MYR91" s="103"/>
      <c r="MYS91" s="184"/>
      <c r="MYT91" s="108"/>
      <c r="MYU91" s="103"/>
      <c r="MYV91" s="103"/>
      <c r="MYW91" s="103"/>
      <c r="MYX91" s="103"/>
      <c r="MYY91" s="103"/>
      <c r="MYZ91" s="103"/>
      <c r="MZA91" s="184"/>
      <c r="MZB91" s="108"/>
      <c r="MZC91" s="103"/>
      <c r="MZD91" s="103"/>
      <c r="MZE91" s="103"/>
      <c r="MZF91" s="103"/>
      <c r="MZG91" s="103"/>
      <c r="MZH91" s="103"/>
      <c r="MZI91" s="184"/>
      <c r="MZJ91" s="108"/>
      <c r="MZK91" s="103"/>
      <c r="MZL91" s="103"/>
      <c r="MZM91" s="103"/>
      <c r="MZN91" s="103"/>
      <c r="MZO91" s="103"/>
      <c r="MZP91" s="103"/>
      <c r="MZQ91" s="184"/>
      <c r="MZR91" s="108"/>
      <c r="MZS91" s="103"/>
      <c r="MZT91" s="103"/>
      <c r="MZU91" s="103"/>
      <c r="MZV91" s="103"/>
      <c r="MZW91" s="103"/>
      <c r="MZX91" s="103"/>
      <c r="MZY91" s="184"/>
      <c r="MZZ91" s="108"/>
      <c r="NAA91" s="103"/>
      <c r="NAB91" s="103"/>
      <c r="NAC91" s="103"/>
      <c r="NAD91" s="103"/>
      <c r="NAE91" s="103"/>
      <c r="NAF91" s="103"/>
      <c r="NAG91" s="184"/>
      <c r="NAH91" s="108"/>
      <c r="NAI91" s="103"/>
      <c r="NAJ91" s="103"/>
      <c r="NAK91" s="103"/>
      <c r="NAL91" s="103"/>
      <c r="NAM91" s="103"/>
      <c r="NAN91" s="103"/>
      <c r="NAO91" s="184"/>
      <c r="NAP91" s="108"/>
      <c r="NAQ91" s="103"/>
      <c r="NAR91" s="103"/>
      <c r="NAS91" s="103"/>
      <c r="NAT91" s="103"/>
      <c r="NAU91" s="103"/>
      <c r="NAV91" s="103"/>
      <c r="NAW91" s="184"/>
      <c r="NAX91" s="108"/>
      <c r="NAY91" s="103"/>
      <c r="NAZ91" s="103"/>
      <c r="NBA91" s="103"/>
      <c r="NBB91" s="103"/>
      <c r="NBC91" s="103"/>
      <c r="NBD91" s="103"/>
      <c r="NBE91" s="184"/>
      <c r="NBF91" s="108"/>
      <c r="NBG91" s="103"/>
      <c r="NBH91" s="103"/>
      <c r="NBI91" s="103"/>
      <c r="NBJ91" s="103"/>
      <c r="NBK91" s="103"/>
      <c r="NBL91" s="103"/>
      <c r="NBM91" s="184"/>
      <c r="NBN91" s="108"/>
      <c r="NBO91" s="103"/>
      <c r="NBP91" s="103"/>
      <c r="NBQ91" s="103"/>
      <c r="NBR91" s="103"/>
      <c r="NBS91" s="103"/>
      <c r="NBT91" s="103"/>
      <c r="NBU91" s="184"/>
      <c r="NBV91" s="108"/>
      <c r="NBW91" s="103"/>
      <c r="NBX91" s="103"/>
      <c r="NBY91" s="103"/>
      <c r="NBZ91" s="103"/>
      <c r="NCA91" s="103"/>
      <c r="NCB91" s="103"/>
      <c r="NCC91" s="184"/>
      <c r="NCD91" s="108"/>
      <c r="NCE91" s="103"/>
      <c r="NCF91" s="103"/>
      <c r="NCG91" s="103"/>
      <c r="NCH91" s="103"/>
      <c r="NCI91" s="103"/>
      <c r="NCJ91" s="103"/>
      <c r="NCK91" s="184"/>
      <c r="NCL91" s="108"/>
      <c r="NCM91" s="103"/>
      <c r="NCN91" s="103"/>
      <c r="NCO91" s="103"/>
      <c r="NCP91" s="103"/>
      <c r="NCQ91" s="103"/>
      <c r="NCR91" s="103"/>
      <c r="NCS91" s="184"/>
      <c r="NCT91" s="108"/>
      <c r="NCU91" s="103"/>
      <c r="NCV91" s="103"/>
      <c r="NCW91" s="103"/>
      <c r="NCX91" s="103"/>
      <c r="NCY91" s="103"/>
      <c r="NCZ91" s="103"/>
      <c r="NDA91" s="184"/>
      <c r="NDB91" s="108"/>
      <c r="NDC91" s="103"/>
      <c r="NDD91" s="103"/>
      <c r="NDE91" s="103"/>
      <c r="NDF91" s="103"/>
      <c r="NDG91" s="103"/>
      <c r="NDH91" s="103"/>
      <c r="NDI91" s="184"/>
      <c r="NDJ91" s="108"/>
      <c r="NDK91" s="103"/>
      <c r="NDL91" s="103"/>
      <c r="NDM91" s="103"/>
      <c r="NDN91" s="103"/>
      <c r="NDO91" s="103"/>
      <c r="NDP91" s="103"/>
      <c r="NDQ91" s="184"/>
      <c r="NDR91" s="108"/>
      <c r="NDS91" s="103"/>
      <c r="NDT91" s="103"/>
      <c r="NDU91" s="103"/>
      <c r="NDV91" s="103"/>
      <c r="NDW91" s="103"/>
      <c r="NDX91" s="103"/>
      <c r="NDY91" s="184"/>
      <c r="NDZ91" s="108"/>
      <c r="NEA91" s="103"/>
      <c r="NEB91" s="103"/>
      <c r="NEC91" s="103"/>
      <c r="NED91" s="103"/>
      <c r="NEE91" s="103"/>
      <c r="NEF91" s="103"/>
      <c r="NEG91" s="184"/>
      <c r="NEH91" s="108"/>
      <c r="NEI91" s="103"/>
      <c r="NEJ91" s="103"/>
      <c r="NEK91" s="103"/>
      <c r="NEL91" s="103"/>
      <c r="NEM91" s="103"/>
      <c r="NEN91" s="103"/>
      <c r="NEO91" s="184"/>
      <c r="NEP91" s="108"/>
      <c r="NEQ91" s="103"/>
      <c r="NER91" s="103"/>
      <c r="NES91" s="103"/>
      <c r="NET91" s="103"/>
      <c r="NEU91" s="103"/>
      <c r="NEV91" s="103"/>
      <c r="NEW91" s="184"/>
      <c r="NEX91" s="108"/>
      <c r="NEY91" s="103"/>
      <c r="NEZ91" s="103"/>
      <c r="NFA91" s="103"/>
      <c r="NFB91" s="103"/>
      <c r="NFC91" s="103"/>
      <c r="NFD91" s="103"/>
      <c r="NFE91" s="184"/>
      <c r="NFF91" s="108"/>
      <c r="NFG91" s="103"/>
      <c r="NFH91" s="103"/>
      <c r="NFI91" s="103"/>
      <c r="NFJ91" s="103"/>
      <c r="NFK91" s="103"/>
      <c r="NFL91" s="103"/>
      <c r="NFM91" s="184"/>
      <c r="NFN91" s="108"/>
      <c r="NFO91" s="103"/>
      <c r="NFP91" s="103"/>
      <c r="NFQ91" s="103"/>
      <c r="NFR91" s="103"/>
      <c r="NFS91" s="103"/>
      <c r="NFT91" s="103"/>
      <c r="NFU91" s="184"/>
      <c r="NFV91" s="108"/>
      <c r="NFW91" s="103"/>
      <c r="NFX91" s="103"/>
      <c r="NFY91" s="103"/>
      <c r="NFZ91" s="103"/>
      <c r="NGA91" s="103"/>
      <c r="NGB91" s="103"/>
      <c r="NGC91" s="184"/>
      <c r="NGD91" s="108"/>
      <c r="NGE91" s="103"/>
      <c r="NGF91" s="103"/>
      <c r="NGG91" s="103"/>
      <c r="NGH91" s="103"/>
      <c r="NGI91" s="103"/>
      <c r="NGJ91" s="103"/>
      <c r="NGK91" s="184"/>
      <c r="NGL91" s="108"/>
      <c r="NGM91" s="103"/>
      <c r="NGN91" s="103"/>
      <c r="NGO91" s="103"/>
      <c r="NGP91" s="103"/>
      <c r="NGQ91" s="103"/>
      <c r="NGR91" s="103"/>
      <c r="NGS91" s="184"/>
      <c r="NGT91" s="108"/>
      <c r="NGU91" s="103"/>
      <c r="NGV91" s="103"/>
      <c r="NGW91" s="103"/>
      <c r="NGX91" s="103"/>
      <c r="NGY91" s="103"/>
      <c r="NGZ91" s="103"/>
      <c r="NHA91" s="184"/>
      <c r="NHB91" s="108"/>
      <c r="NHC91" s="103"/>
      <c r="NHD91" s="103"/>
      <c r="NHE91" s="103"/>
      <c r="NHF91" s="103"/>
      <c r="NHG91" s="103"/>
      <c r="NHH91" s="103"/>
      <c r="NHI91" s="184"/>
      <c r="NHJ91" s="108"/>
      <c r="NHK91" s="103"/>
      <c r="NHL91" s="103"/>
      <c r="NHM91" s="103"/>
      <c r="NHN91" s="103"/>
      <c r="NHO91" s="103"/>
      <c r="NHP91" s="103"/>
      <c r="NHQ91" s="184"/>
      <c r="NHR91" s="108"/>
      <c r="NHS91" s="103"/>
      <c r="NHT91" s="103"/>
      <c r="NHU91" s="103"/>
      <c r="NHV91" s="103"/>
      <c r="NHW91" s="103"/>
      <c r="NHX91" s="103"/>
      <c r="NHY91" s="184"/>
      <c r="NHZ91" s="108"/>
      <c r="NIA91" s="103"/>
      <c r="NIB91" s="103"/>
      <c r="NIC91" s="103"/>
      <c r="NID91" s="103"/>
      <c r="NIE91" s="103"/>
      <c r="NIF91" s="103"/>
      <c r="NIG91" s="184"/>
      <c r="NIH91" s="108"/>
      <c r="NII91" s="103"/>
      <c r="NIJ91" s="103"/>
      <c r="NIK91" s="103"/>
      <c r="NIL91" s="103"/>
      <c r="NIM91" s="103"/>
      <c r="NIN91" s="103"/>
      <c r="NIO91" s="184"/>
      <c r="NIP91" s="108"/>
      <c r="NIQ91" s="103"/>
      <c r="NIR91" s="103"/>
      <c r="NIS91" s="103"/>
      <c r="NIT91" s="103"/>
      <c r="NIU91" s="103"/>
      <c r="NIV91" s="103"/>
      <c r="NIW91" s="184"/>
      <c r="NIX91" s="108"/>
      <c r="NIY91" s="103"/>
      <c r="NIZ91" s="103"/>
      <c r="NJA91" s="103"/>
      <c r="NJB91" s="103"/>
      <c r="NJC91" s="103"/>
      <c r="NJD91" s="103"/>
      <c r="NJE91" s="184"/>
      <c r="NJF91" s="108"/>
      <c r="NJG91" s="103"/>
      <c r="NJH91" s="103"/>
      <c r="NJI91" s="103"/>
      <c r="NJJ91" s="103"/>
      <c r="NJK91" s="103"/>
      <c r="NJL91" s="103"/>
      <c r="NJM91" s="184"/>
      <c r="NJN91" s="108"/>
      <c r="NJO91" s="103"/>
      <c r="NJP91" s="103"/>
      <c r="NJQ91" s="103"/>
      <c r="NJR91" s="103"/>
      <c r="NJS91" s="103"/>
      <c r="NJT91" s="103"/>
      <c r="NJU91" s="184"/>
      <c r="NJV91" s="108"/>
      <c r="NJW91" s="103"/>
      <c r="NJX91" s="103"/>
      <c r="NJY91" s="103"/>
      <c r="NJZ91" s="103"/>
      <c r="NKA91" s="103"/>
      <c r="NKB91" s="103"/>
      <c r="NKC91" s="184"/>
      <c r="NKD91" s="108"/>
      <c r="NKE91" s="103"/>
      <c r="NKF91" s="103"/>
      <c r="NKG91" s="103"/>
      <c r="NKH91" s="103"/>
      <c r="NKI91" s="103"/>
      <c r="NKJ91" s="103"/>
      <c r="NKK91" s="184"/>
      <c r="NKL91" s="108"/>
      <c r="NKM91" s="103"/>
      <c r="NKN91" s="103"/>
      <c r="NKO91" s="103"/>
      <c r="NKP91" s="103"/>
      <c r="NKQ91" s="103"/>
      <c r="NKR91" s="103"/>
      <c r="NKS91" s="184"/>
      <c r="NKT91" s="108"/>
      <c r="NKU91" s="103"/>
      <c r="NKV91" s="103"/>
      <c r="NKW91" s="103"/>
      <c r="NKX91" s="103"/>
      <c r="NKY91" s="103"/>
      <c r="NKZ91" s="103"/>
      <c r="NLA91" s="184"/>
      <c r="NLB91" s="108"/>
      <c r="NLC91" s="103"/>
      <c r="NLD91" s="103"/>
      <c r="NLE91" s="103"/>
      <c r="NLF91" s="103"/>
      <c r="NLG91" s="103"/>
      <c r="NLH91" s="103"/>
      <c r="NLI91" s="184"/>
      <c r="NLJ91" s="108"/>
      <c r="NLK91" s="103"/>
      <c r="NLL91" s="103"/>
      <c r="NLM91" s="103"/>
      <c r="NLN91" s="103"/>
      <c r="NLO91" s="103"/>
      <c r="NLP91" s="103"/>
      <c r="NLQ91" s="184"/>
      <c r="NLR91" s="108"/>
      <c r="NLS91" s="103"/>
      <c r="NLT91" s="103"/>
      <c r="NLU91" s="103"/>
      <c r="NLV91" s="103"/>
      <c r="NLW91" s="103"/>
      <c r="NLX91" s="103"/>
      <c r="NLY91" s="184"/>
      <c r="NLZ91" s="108"/>
      <c r="NMA91" s="103"/>
      <c r="NMB91" s="103"/>
      <c r="NMC91" s="103"/>
      <c r="NMD91" s="103"/>
      <c r="NME91" s="103"/>
      <c r="NMF91" s="103"/>
      <c r="NMG91" s="184"/>
      <c r="NMH91" s="108"/>
      <c r="NMI91" s="103"/>
      <c r="NMJ91" s="103"/>
      <c r="NMK91" s="103"/>
      <c r="NML91" s="103"/>
      <c r="NMM91" s="103"/>
      <c r="NMN91" s="103"/>
      <c r="NMO91" s="184"/>
      <c r="NMP91" s="108"/>
      <c r="NMQ91" s="103"/>
      <c r="NMR91" s="103"/>
      <c r="NMS91" s="103"/>
      <c r="NMT91" s="103"/>
      <c r="NMU91" s="103"/>
      <c r="NMV91" s="103"/>
      <c r="NMW91" s="184"/>
      <c r="NMX91" s="108"/>
      <c r="NMY91" s="103"/>
      <c r="NMZ91" s="103"/>
      <c r="NNA91" s="103"/>
      <c r="NNB91" s="103"/>
      <c r="NNC91" s="103"/>
      <c r="NND91" s="103"/>
      <c r="NNE91" s="184"/>
      <c r="NNF91" s="108"/>
      <c r="NNG91" s="103"/>
      <c r="NNH91" s="103"/>
      <c r="NNI91" s="103"/>
      <c r="NNJ91" s="103"/>
      <c r="NNK91" s="103"/>
      <c r="NNL91" s="103"/>
      <c r="NNM91" s="184"/>
      <c r="NNN91" s="108"/>
      <c r="NNO91" s="103"/>
      <c r="NNP91" s="103"/>
      <c r="NNQ91" s="103"/>
      <c r="NNR91" s="103"/>
      <c r="NNS91" s="103"/>
      <c r="NNT91" s="103"/>
      <c r="NNU91" s="184"/>
      <c r="NNV91" s="108"/>
      <c r="NNW91" s="103"/>
      <c r="NNX91" s="103"/>
      <c r="NNY91" s="103"/>
      <c r="NNZ91" s="103"/>
      <c r="NOA91" s="103"/>
      <c r="NOB91" s="103"/>
      <c r="NOC91" s="184"/>
      <c r="NOD91" s="108"/>
      <c r="NOE91" s="103"/>
      <c r="NOF91" s="103"/>
      <c r="NOG91" s="103"/>
      <c r="NOH91" s="103"/>
      <c r="NOI91" s="103"/>
      <c r="NOJ91" s="103"/>
      <c r="NOK91" s="184"/>
      <c r="NOL91" s="108"/>
      <c r="NOM91" s="103"/>
      <c r="NON91" s="103"/>
      <c r="NOO91" s="103"/>
      <c r="NOP91" s="103"/>
      <c r="NOQ91" s="103"/>
      <c r="NOR91" s="103"/>
      <c r="NOS91" s="184"/>
      <c r="NOT91" s="108"/>
      <c r="NOU91" s="103"/>
      <c r="NOV91" s="103"/>
      <c r="NOW91" s="103"/>
      <c r="NOX91" s="103"/>
      <c r="NOY91" s="103"/>
      <c r="NOZ91" s="103"/>
      <c r="NPA91" s="184"/>
      <c r="NPB91" s="108"/>
      <c r="NPC91" s="103"/>
      <c r="NPD91" s="103"/>
      <c r="NPE91" s="103"/>
      <c r="NPF91" s="103"/>
      <c r="NPG91" s="103"/>
      <c r="NPH91" s="103"/>
      <c r="NPI91" s="184"/>
      <c r="NPJ91" s="108"/>
      <c r="NPK91" s="103"/>
      <c r="NPL91" s="103"/>
      <c r="NPM91" s="103"/>
      <c r="NPN91" s="103"/>
      <c r="NPO91" s="103"/>
      <c r="NPP91" s="103"/>
      <c r="NPQ91" s="184"/>
      <c r="NPR91" s="108"/>
      <c r="NPS91" s="103"/>
      <c r="NPT91" s="103"/>
      <c r="NPU91" s="103"/>
      <c r="NPV91" s="103"/>
      <c r="NPW91" s="103"/>
      <c r="NPX91" s="103"/>
      <c r="NPY91" s="184"/>
      <c r="NPZ91" s="108"/>
      <c r="NQA91" s="103"/>
      <c r="NQB91" s="103"/>
      <c r="NQC91" s="103"/>
      <c r="NQD91" s="103"/>
      <c r="NQE91" s="103"/>
      <c r="NQF91" s="103"/>
      <c r="NQG91" s="184"/>
      <c r="NQH91" s="108"/>
      <c r="NQI91" s="103"/>
      <c r="NQJ91" s="103"/>
      <c r="NQK91" s="103"/>
      <c r="NQL91" s="103"/>
      <c r="NQM91" s="103"/>
      <c r="NQN91" s="103"/>
      <c r="NQO91" s="184"/>
      <c r="NQP91" s="108"/>
      <c r="NQQ91" s="103"/>
      <c r="NQR91" s="103"/>
      <c r="NQS91" s="103"/>
      <c r="NQT91" s="103"/>
      <c r="NQU91" s="103"/>
      <c r="NQV91" s="103"/>
      <c r="NQW91" s="184"/>
      <c r="NQX91" s="108"/>
      <c r="NQY91" s="103"/>
      <c r="NQZ91" s="103"/>
      <c r="NRA91" s="103"/>
      <c r="NRB91" s="103"/>
      <c r="NRC91" s="103"/>
      <c r="NRD91" s="103"/>
      <c r="NRE91" s="184"/>
      <c r="NRF91" s="108"/>
      <c r="NRG91" s="103"/>
      <c r="NRH91" s="103"/>
      <c r="NRI91" s="103"/>
      <c r="NRJ91" s="103"/>
      <c r="NRK91" s="103"/>
      <c r="NRL91" s="103"/>
      <c r="NRM91" s="184"/>
      <c r="NRN91" s="108"/>
      <c r="NRO91" s="103"/>
      <c r="NRP91" s="103"/>
      <c r="NRQ91" s="103"/>
      <c r="NRR91" s="103"/>
      <c r="NRS91" s="103"/>
      <c r="NRT91" s="103"/>
      <c r="NRU91" s="184"/>
      <c r="NRV91" s="108"/>
      <c r="NRW91" s="103"/>
      <c r="NRX91" s="103"/>
      <c r="NRY91" s="103"/>
      <c r="NRZ91" s="103"/>
      <c r="NSA91" s="103"/>
      <c r="NSB91" s="103"/>
      <c r="NSC91" s="184"/>
      <c r="NSD91" s="108"/>
      <c r="NSE91" s="103"/>
      <c r="NSF91" s="103"/>
      <c r="NSG91" s="103"/>
      <c r="NSH91" s="103"/>
      <c r="NSI91" s="103"/>
      <c r="NSJ91" s="103"/>
      <c r="NSK91" s="184"/>
      <c r="NSL91" s="108"/>
      <c r="NSM91" s="103"/>
      <c r="NSN91" s="103"/>
      <c r="NSO91" s="103"/>
      <c r="NSP91" s="103"/>
      <c r="NSQ91" s="103"/>
      <c r="NSR91" s="103"/>
      <c r="NSS91" s="184"/>
      <c r="NST91" s="108"/>
      <c r="NSU91" s="103"/>
      <c r="NSV91" s="103"/>
      <c r="NSW91" s="103"/>
      <c r="NSX91" s="103"/>
      <c r="NSY91" s="103"/>
      <c r="NSZ91" s="103"/>
      <c r="NTA91" s="184"/>
      <c r="NTB91" s="108"/>
      <c r="NTC91" s="103"/>
      <c r="NTD91" s="103"/>
      <c r="NTE91" s="103"/>
      <c r="NTF91" s="103"/>
      <c r="NTG91" s="103"/>
      <c r="NTH91" s="103"/>
      <c r="NTI91" s="184"/>
      <c r="NTJ91" s="108"/>
      <c r="NTK91" s="103"/>
      <c r="NTL91" s="103"/>
      <c r="NTM91" s="103"/>
      <c r="NTN91" s="103"/>
      <c r="NTO91" s="103"/>
      <c r="NTP91" s="103"/>
      <c r="NTQ91" s="184"/>
      <c r="NTR91" s="108"/>
      <c r="NTS91" s="103"/>
      <c r="NTT91" s="103"/>
      <c r="NTU91" s="103"/>
      <c r="NTV91" s="103"/>
      <c r="NTW91" s="103"/>
      <c r="NTX91" s="103"/>
      <c r="NTY91" s="184"/>
      <c r="NTZ91" s="108"/>
      <c r="NUA91" s="103"/>
      <c r="NUB91" s="103"/>
      <c r="NUC91" s="103"/>
      <c r="NUD91" s="103"/>
      <c r="NUE91" s="103"/>
      <c r="NUF91" s="103"/>
      <c r="NUG91" s="184"/>
      <c r="NUH91" s="108"/>
      <c r="NUI91" s="103"/>
      <c r="NUJ91" s="103"/>
      <c r="NUK91" s="103"/>
      <c r="NUL91" s="103"/>
      <c r="NUM91" s="103"/>
      <c r="NUN91" s="103"/>
      <c r="NUO91" s="184"/>
      <c r="NUP91" s="108"/>
      <c r="NUQ91" s="103"/>
      <c r="NUR91" s="103"/>
      <c r="NUS91" s="103"/>
      <c r="NUT91" s="103"/>
      <c r="NUU91" s="103"/>
      <c r="NUV91" s="103"/>
      <c r="NUW91" s="184"/>
      <c r="NUX91" s="108"/>
      <c r="NUY91" s="103"/>
      <c r="NUZ91" s="103"/>
      <c r="NVA91" s="103"/>
      <c r="NVB91" s="103"/>
      <c r="NVC91" s="103"/>
      <c r="NVD91" s="103"/>
      <c r="NVE91" s="184"/>
      <c r="NVF91" s="108"/>
      <c r="NVG91" s="103"/>
      <c r="NVH91" s="103"/>
      <c r="NVI91" s="103"/>
      <c r="NVJ91" s="103"/>
      <c r="NVK91" s="103"/>
      <c r="NVL91" s="103"/>
      <c r="NVM91" s="184"/>
      <c r="NVN91" s="108"/>
      <c r="NVO91" s="103"/>
      <c r="NVP91" s="103"/>
      <c r="NVQ91" s="103"/>
      <c r="NVR91" s="103"/>
      <c r="NVS91" s="103"/>
      <c r="NVT91" s="103"/>
      <c r="NVU91" s="184"/>
      <c r="NVV91" s="108"/>
      <c r="NVW91" s="103"/>
      <c r="NVX91" s="103"/>
      <c r="NVY91" s="103"/>
      <c r="NVZ91" s="103"/>
      <c r="NWA91" s="103"/>
      <c r="NWB91" s="103"/>
      <c r="NWC91" s="184"/>
      <c r="NWD91" s="108"/>
      <c r="NWE91" s="103"/>
      <c r="NWF91" s="103"/>
      <c r="NWG91" s="103"/>
      <c r="NWH91" s="103"/>
      <c r="NWI91" s="103"/>
      <c r="NWJ91" s="103"/>
      <c r="NWK91" s="184"/>
      <c r="NWL91" s="108"/>
      <c r="NWM91" s="103"/>
      <c r="NWN91" s="103"/>
      <c r="NWO91" s="103"/>
      <c r="NWP91" s="103"/>
      <c r="NWQ91" s="103"/>
      <c r="NWR91" s="103"/>
      <c r="NWS91" s="184"/>
      <c r="NWT91" s="108"/>
      <c r="NWU91" s="103"/>
      <c r="NWV91" s="103"/>
      <c r="NWW91" s="103"/>
      <c r="NWX91" s="103"/>
      <c r="NWY91" s="103"/>
      <c r="NWZ91" s="103"/>
      <c r="NXA91" s="184"/>
      <c r="NXB91" s="108"/>
      <c r="NXC91" s="103"/>
      <c r="NXD91" s="103"/>
      <c r="NXE91" s="103"/>
      <c r="NXF91" s="103"/>
      <c r="NXG91" s="103"/>
      <c r="NXH91" s="103"/>
      <c r="NXI91" s="184"/>
      <c r="NXJ91" s="108"/>
      <c r="NXK91" s="103"/>
      <c r="NXL91" s="103"/>
      <c r="NXM91" s="103"/>
      <c r="NXN91" s="103"/>
      <c r="NXO91" s="103"/>
      <c r="NXP91" s="103"/>
      <c r="NXQ91" s="184"/>
      <c r="NXR91" s="108"/>
      <c r="NXS91" s="103"/>
      <c r="NXT91" s="103"/>
      <c r="NXU91" s="103"/>
      <c r="NXV91" s="103"/>
      <c r="NXW91" s="103"/>
      <c r="NXX91" s="103"/>
      <c r="NXY91" s="184"/>
      <c r="NXZ91" s="108"/>
      <c r="NYA91" s="103"/>
      <c r="NYB91" s="103"/>
      <c r="NYC91" s="103"/>
      <c r="NYD91" s="103"/>
      <c r="NYE91" s="103"/>
      <c r="NYF91" s="103"/>
      <c r="NYG91" s="184"/>
      <c r="NYH91" s="108"/>
      <c r="NYI91" s="103"/>
      <c r="NYJ91" s="103"/>
      <c r="NYK91" s="103"/>
      <c r="NYL91" s="103"/>
      <c r="NYM91" s="103"/>
      <c r="NYN91" s="103"/>
      <c r="NYO91" s="184"/>
      <c r="NYP91" s="108"/>
      <c r="NYQ91" s="103"/>
      <c r="NYR91" s="103"/>
      <c r="NYS91" s="103"/>
      <c r="NYT91" s="103"/>
      <c r="NYU91" s="103"/>
      <c r="NYV91" s="103"/>
      <c r="NYW91" s="184"/>
      <c r="NYX91" s="108"/>
      <c r="NYY91" s="103"/>
      <c r="NYZ91" s="103"/>
      <c r="NZA91" s="103"/>
      <c r="NZB91" s="103"/>
      <c r="NZC91" s="103"/>
      <c r="NZD91" s="103"/>
      <c r="NZE91" s="184"/>
      <c r="NZF91" s="108"/>
      <c r="NZG91" s="103"/>
      <c r="NZH91" s="103"/>
      <c r="NZI91" s="103"/>
      <c r="NZJ91" s="103"/>
      <c r="NZK91" s="103"/>
      <c r="NZL91" s="103"/>
      <c r="NZM91" s="184"/>
      <c r="NZN91" s="108"/>
      <c r="NZO91" s="103"/>
      <c r="NZP91" s="103"/>
      <c r="NZQ91" s="103"/>
      <c r="NZR91" s="103"/>
      <c r="NZS91" s="103"/>
      <c r="NZT91" s="103"/>
      <c r="NZU91" s="184"/>
      <c r="NZV91" s="108"/>
      <c r="NZW91" s="103"/>
      <c r="NZX91" s="103"/>
      <c r="NZY91" s="103"/>
      <c r="NZZ91" s="103"/>
      <c r="OAA91" s="103"/>
      <c r="OAB91" s="103"/>
      <c r="OAC91" s="184"/>
      <c r="OAD91" s="108"/>
      <c r="OAE91" s="103"/>
      <c r="OAF91" s="103"/>
      <c r="OAG91" s="103"/>
      <c r="OAH91" s="103"/>
      <c r="OAI91" s="103"/>
      <c r="OAJ91" s="103"/>
      <c r="OAK91" s="184"/>
      <c r="OAL91" s="108"/>
      <c r="OAM91" s="103"/>
      <c r="OAN91" s="103"/>
      <c r="OAO91" s="103"/>
      <c r="OAP91" s="103"/>
      <c r="OAQ91" s="103"/>
      <c r="OAR91" s="103"/>
      <c r="OAS91" s="184"/>
      <c r="OAT91" s="108"/>
      <c r="OAU91" s="103"/>
      <c r="OAV91" s="103"/>
      <c r="OAW91" s="103"/>
      <c r="OAX91" s="103"/>
      <c r="OAY91" s="103"/>
      <c r="OAZ91" s="103"/>
      <c r="OBA91" s="184"/>
      <c r="OBB91" s="108"/>
      <c r="OBC91" s="103"/>
      <c r="OBD91" s="103"/>
      <c r="OBE91" s="103"/>
      <c r="OBF91" s="103"/>
      <c r="OBG91" s="103"/>
      <c r="OBH91" s="103"/>
      <c r="OBI91" s="184"/>
      <c r="OBJ91" s="108"/>
      <c r="OBK91" s="103"/>
      <c r="OBL91" s="103"/>
      <c r="OBM91" s="103"/>
      <c r="OBN91" s="103"/>
      <c r="OBO91" s="103"/>
      <c r="OBP91" s="103"/>
      <c r="OBQ91" s="184"/>
      <c r="OBR91" s="108"/>
      <c r="OBS91" s="103"/>
      <c r="OBT91" s="103"/>
      <c r="OBU91" s="103"/>
      <c r="OBV91" s="103"/>
      <c r="OBW91" s="103"/>
      <c r="OBX91" s="103"/>
      <c r="OBY91" s="184"/>
      <c r="OBZ91" s="108"/>
      <c r="OCA91" s="103"/>
      <c r="OCB91" s="103"/>
      <c r="OCC91" s="103"/>
      <c r="OCD91" s="103"/>
      <c r="OCE91" s="103"/>
      <c r="OCF91" s="103"/>
      <c r="OCG91" s="184"/>
      <c r="OCH91" s="108"/>
      <c r="OCI91" s="103"/>
      <c r="OCJ91" s="103"/>
      <c r="OCK91" s="103"/>
      <c r="OCL91" s="103"/>
      <c r="OCM91" s="103"/>
      <c r="OCN91" s="103"/>
      <c r="OCO91" s="184"/>
      <c r="OCP91" s="108"/>
      <c r="OCQ91" s="103"/>
      <c r="OCR91" s="103"/>
      <c r="OCS91" s="103"/>
      <c r="OCT91" s="103"/>
      <c r="OCU91" s="103"/>
      <c r="OCV91" s="103"/>
      <c r="OCW91" s="184"/>
      <c r="OCX91" s="108"/>
      <c r="OCY91" s="103"/>
      <c r="OCZ91" s="103"/>
      <c r="ODA91" s="103"/>
      <c r="ODB91" s="103"/>
      <c r="ODC91" s="103"/>
      <c r="ODD91" s="103"/>
      <c r="ODE91" s="184"/>
      <c r="ODF91" s="108"/>
      <c r="ODG91" s="103"/>
      <c r="ODH91" s="103"/>
      <c r="ODI91" s="103"/>
      <c r="ODJ91" s="103"/>
      <c r="ODK91" s="103"/>
      <c r="ODL91" s="103"/>
      <c r="ODM91" s="184"/>
      <c r="ODN91" s="108"/>
      <c r="ODO91" s="103"/>
      <c r="ODP91" s="103"/>
      <c r="ODQ91" s="103"/>
      <c r="ODR91" s="103"/>
      <c r="ODS91" s="103"/>
      <c r="ODT91" s="103"/>
      <c r="ODU91" s="184"/>
      <c r="ODV91" s="108"/>
      <c r="ODW91" s="103"/>
      <c r="ODX91" s="103"/>
      <c r="ODY91" s="103"/>
      <c r="ODZ91" s="103"/>
      <c r="OEA91" s="103"/>
      <c r="OEB91" s="103"/>
      <c r="OEC91" s="184"/>
      <c r="OED91" s="108"/>
      <c r="OEE91" s="103"/>
      <c r="OEF91" s="103"/>
      <c r="OEG91" s="103"/>
      <c r="OEH91" s="103"/>
      <c r="OEI91" s="103"/>
      <c r="OEJ91" s="103"/>
      <c r="OEK91" s="184"/>
      <c r="OEL91" s="108"/>
      <c r="OEM91" s="103"/>
      <c r="OEN91" s="103"/>
      <c r="OEO91" s="103"/>
      <c r="OEP91" s="103"/>
      <c r="OEQ91" s="103"/>
      <c r="OER91" s="103"/>
      <c r="OES91" s="184"/>
      <c r="OET91" s="108"/>
      <c r="OEU91" s="103"/>
      <c r="OEV91" s="103"/>
      <c r="OEW91" s="103"/>
      <c r="OEX91" s="103"/>
      <c r="OEY91" s="103"/>
      <c r="OEZ91" s="103"/>
      <c r="OFA91" s="184"/>
      <c r="OFB91" s="108"/>
      <c r="OFC91" s="103"/>
      <c r="OFD91" s="103"/>
      <c r="OFE91" s="103"/>
      <c r="OFF91" s="103"/>
      <c r="OFG91" s="103"/>
      <c r="OFH91" s="103"/>
      <c r="OFI91" s="184"/>
      <c r="OFJ91" s="108"/>
      <c r="OFK91" s="103"/>
      <c r="OFL91" s="103"/>
      <c r="OFM91" s="103"/>
      <c r="OFN91" s="103"/>
      <c r="OFO91" s="103"/>
      <c r="OFP91" s="103"/>
      <c r="OFQ91" s="184"/>
      <c r="OFR91" s="108"/>
      <c r="OFS91" s="103"/>
      <c r="OFT91" s="103"/>
      <c r="OFU91" s="103"/>
      <c r="OFV91" s="103"/>
      <c r="OFW91" s="103"/>
      <c r="OFX91" s="103"/>
      <c r="OFY91" s="184"/>
      <c r="OFZ91" s="108"/>
      <c r="OGA91" s="103"/>
      <c r="OGB91" s="103"/>
      <c r="OGC91" s="103"/>
      <c r="OGD91" s="103"/>
      <c r="OGE91" s="103"/>
      <c r="OGF91" s="103"/>
      <c r="OGG91" s="184"/>
      <c r="OGH91" s="108"/>
      <c r="OGI91" s="103"/>
      <c r="OGJ91" s="103"/>
      <c r="OGK91" s="103"/>
      <c r="OGL91" s="103"/>
      <c r="OGM91" s="103"/>
      <c r="OGN91" s="103"/>
      <c r="OGO91" s="184"/>
      <c r="OGP91" s="108"/>
      <c r="OGQ91" s="103"/>
      <c r="OGR91" s="103"/>
      <c r="OGS91" s="103"/>
      <c r="OGT91" s="103"/>
      <c r="OGU91" s="103"/>
      <c r="OGV91" s="103"/>
      <c r="OGW91" s="184"/>
      <c r="OGX91" s="108"/>
      <c r="OGY91" s="103"/>
      <c r="OGZ91" s="103"/>
      <c r="OHA91" s="103"/>
      <c r="OHB91" s="103"/>
      <c r="OHC91" s="103"/>
      <c r="OHD91" s="103"/>
      <c r="OHE91" s="184"/>
      <c r="OHF91" s="108"/>
      <c r="OHG91" s="103"/>
      <c r="OHH91" s="103"/>
      <c r="OHI91" s="103"/>
      <c r="OHJ91" s="103"/>
      <c r="OHK91" s="103"/>
      <c r="OHL91" s="103"/>
      <c r="OHM91" s="184"/>
      <c r="OHN91" s="108"/>
      <c r="OHO91" s="103"/>
      <c r="OHP91" s="103"/>
      <c r="OHQ91" s="103"/>
      <c r="OHR91" s="103"/>
      <c r="OHS91" s="103"/>
      <c r="OHT91" s="103"/>
      <c r="OHU91" s="184"/>
      <c r="OHV91" s="108"/>
      <c r="OHW91" s="103"/>
      <c r="OHX91" s="103"/>
      <c r="OHY91" s="103"/>
      <c r="OHZ91" s="103"/>
      <c r="OIA91" s="103"/>
      <c r="OIB91" s="103"/>
      <c r="OIC91" s="184"/>
      <c r="OID91" s="108"/>
      <c r="OIE91" s="103"/>
      <c r="OIF91" s="103"/>
      <c r="OIG91" s="103"/>
      <c r="OIH91" s="103"/>
      <c r="OII91" s="103"/>
      <c r="OIJ91" s="103"/>
      <c r="OIK91" s="184"/>
      <c r="OIL91" s="108"/>
      <c r="OIM91" s="103"/>
      <c r="OIN91" s="103"/>
      <c r="OIO91" s="103"/>
      <c r="OIP91" s="103"/>
      <c r="OIQ91" s="103"/>
      <c r="OIR91" s="103"/>
      <c r="OIS91" s="184"/>
      <c r="OIT91" s="108"/>
      <c r="OIU91" s="103"/>
      <c r="OIV91" s="103"/>
      <c r="OIW91" s="103"/>
      <c r="OIX91" s="103"/>
      <c r="OIY91" s="103"/>
      <c r="OIZ91" s="103"/>
      <c r="OJA91" s="184"/>
      <c r="OJB91" s="108"/>
      <c r="OJC91" s="103"/>
      <c r="OJD91" s="103"/>
      <c r="OJE91" s="103"/>
      <c r="OJF91" s="103"/>
      <c r="OJG91" s="103"/>
      <c r="OJH91" s="103"/>
      <c r="OJI91" s="184"/>
      <c r="OJJ91" s="108"/>
      <c r="OJK91" s="103"/>
      <c r="OJL91" s="103"/>
      <c r="OJM91" s="103"/>
      <c r="OJN91" s="103"/>
      <c r="OJO91" s="103"/>
      <c r="OJP91" s="103"/>
      <c r="OJQ91" s="184"/>
      <c r="OJR91" s="108"/>
      <c r="OJS91" s="103"/>
      <c r="OJT91" s="103"/>
      <c r="OJU91" s="103"/>
      <c r="OJV91" s="103"/>
      <c r="OJW91" s="103"/>
      <c r="OJX91" s="103"/>
      <c r="OJY91" s="184"/>
      <c r="OJZ91" s="108"/>
      <c r="OKA91" s="103"/>
      <c r="OKB91" s="103"/>
      <c r="OKC91" s="103"/>
      <c r="OKD91" s="103"/>
      <c r="OKE91" s="103"/>
      <c r="OKF91" s="103"/>
      <c r="OKG91" s="184"/>
      <c r="OKH91" s="108"/>
      <c r="OKI91" s="103"/>
      <c r="OKJ91" s="103"/>
      <c r="OKK91" s="103"/>
      <c r="OKL91" s="103"/>
      <c r="OKM91" s="103"/>
      <c r="OKN91" s="103"/>
      <c r="OKO91" s="184"/>
      <c r="OKP91" s="108"/>
      <c r="OKQ91" s="103"/>
      <c r="OKR91" s="103"/>
      <c r="OKS91" s="103"/>
      <c r="OKT91" s="103"/>
      <c r="OKU91" s="103"/>
      <c r="OKV91" s="103"/>
      <c r="OKW91" s="184"/>
      <c r="OKX91" s="108"/>
      <c r="OKY91" s="103"/>
      <c r="OKZ91" s="103"/>
      <c r="OLA91" s="103"/>
      <c r="OLB91" s="103"/>
      <c r="OLC91" s="103"/>
      <c r="OLD91" s="103"/>
      <c r="OLE91" s="184"/>
      <c r="OLF91" s="108"/>
      <c r="OLG91" s="103"/>
      <c r="OLH91" s="103"/>
      <c r="OLI91" s="103"/>
      <c r="OLJ91" s="103"/>
      <c r="OLK91" s="103"/>
      <c r="OLL91" s="103"/>
      <c r="OLM91" s="184"/>
      <c r="OLN91" s="108"/>
      <c r="OLO91" s="103"/>
      <c r="OLP91" s="103"/>
      <c r="OLQ91" s="103"/>
      <c r="OLR91" s="103"/>
      <c r="OLS91" s="103"/>
      <c r="OLT91" s="103"/>
      <c r="OLU91" s="184"/>
      <c r="OLV91" s="108"/>
      <c r="OLW91" s="103"/>
      <c r="OLX91" s="103"/>
      <c r="OLY91" s="103"/>
      <c r="OLZ91" s="103"/>
      <c r="OMA91" s="103"/>
      <c r="OMB91" s="103"/>
      <c r="OMC91" s="184"/>
      <c r="OMD91" s="108"/>
      <c r="OME91" s="103"/>
      <c r="OMF91" s="103"/>
      <c r="OMG91" s="103"/>
      <c r="OMH91" s="103"/>
      <c r="OMI91" s="103"/>
      <c r="OMJ91" s="103"/>
      <c r="OMK91" s="184"/>
      <c r="OML91" s="108"/>
      <c r="OMM91" s="103"/>
      <c r="OMN91" s="103"/>
      <c r="OMO91" s="103"/>
      <c r="OMP91" s="103"/>
      <c r="OMQ91" s="103"/>
      <c r="OMR91" s="103"/>
      <c r="OMS91" s="184"/>
      <c r="OMT91" s="108"/>
      <c r="OMU91" s="103"/>
      <c r="OMV91" s="103"/>
      <c r="OMW91" s="103"/>
      <c r="OMX91" s="103"/>
      <c r="OMY91" s="103"/>
      <c r="OMZ91" s="103"/>
      <c r="ONA91" s="184"/>
      <c r="ONB91" s="108"/>
      <c r="ONC91" s="103"/>
      <c r="OND91" s="103"/>
      <c r="ONE91" s="103"/>
      <c r="ONF91" s="103"/>
      <c r="ONG91" s="103"/>
      <c r="ONH91" s="103"/>
      <c r="ONI91" s="184"/>
      <c r="ONJ91" s="108"/>
      <c r="ONK91" s="103"/>
      <c r="ONL91" s="103"/>
      <c r="ONM91" s="103"/>
      <c r="ONN91" s="103"/>
      <c r="ONO91" s="103"/>
      <c r="ONP91" s="103"/>
      <c r="ONQ91" s="184"/>
      <c r="ONR91" s="108"/>
      <c r="ONS91" s="103"/>
      <c r="ONT91" s="103"/>
      <c r="ONU91" s="103"/>
      <c r="ONV91" s="103"/>
      <c r="ONW91" s="103"/>
      <c r="ONX91" s="103"/>
      <c r="ONY91" s="184"/>
      <c r="ONZ91" s="108"/>
      <c r="OOA91" s="103"/>
      <c r="OOB91" s="103"/>
      <c r="OOC91" s="103"/>
      <c r="OOD91" s="103"/>
      <c r="OOE91" s="103"/>
      <c r="OOF91" s="103"/>
      <c r="OOG91" s="184"/>
      <c r="OOH91" s="108"/>
      <c r="OOI91" s="103"/>
      <c r="OOJ91" s="103"/>
      <c r="OOK91" s="103"/>
      <c r="OOL91" s="103"/>
      <c r="OOM91" s="103"/>
      <c r="OON91" s="103"/>
      <c r="OOO91" s="184"/>
      <c r="OOP91" s="108"/>
      <c r="OOQ91" s="103"/>
      <c r="OOR91" s="103"/>
      <c r="OOS91" s="103"/>
      <c r="OOT91" s="103"/>
      <c r="OOU91" s="103"/>
      <c r="OOV91" s="103"/>
      <c r="OOW91" s="184"/>
      <c r="OOX91" s="108"/>
      <c r="OOY91" s="103"/>
      <c r="OOZ91" s="103"/>
      <c r="OPA91" s="103"/>
      <c r="OPB91" s="103"/>
      <c r="OPC91" s="103"/>
      <c r="OPD91" s="103"/>
      <c r="OPE91" s="184"/>
      <c r="OPF91" s="108"/>
      <c r="OPG91" s="103"/>
      <c r="OPH91" s="103"/>
      <c r="OPI91" s="103"/>
      <c r="OPJ91" s="103"/>
      <c r="OPK91" s="103"/>
      <c r="OPL91" s="103"/>
      <c r="OPM91" s="184"/>
      <c r="OPN91" s="108"/>
      <c r="OPO91" s="103"/>
      <c r="OPP91" s="103"/>
      <c r="OPQ91" s="103"/>
      <c r="OPR91" s="103"/>
      <c r="OPS91" s="103"/>
      <c r="OPT91" s="103"/>
      <c r="OPU91" s="184"/>
      <c r="OPV91" s="108"/>
      <c r="OPW91" s="103"/>
      <c r="OPX91" s="103"/>
      <c r="OPY91" s="103"/>
      <c r="OPZ91" s="103"/>
      <c r="OQA91" s="103"/>
      <c r="OQB91" s="103"/>
      <c r="OQC91" s="184"/>
      <c r="OQD91" s="108"/>
      <c r="OQE91" s="103"/>
      <c r="OQF91" s="103"/>
      <c r="OQG91" s="103"/>
      <c r="OQH91" s="103"/>
      <c r="OQI91" s="103"/>
      <c r="OQJ91" s="103"/>
      <c r="OQK91" s="184"/>
      <c r="OQL91" s="108"/>
      <c r="OQM91" s="103"/>
      <c r="OQN91" s="103"/>
      <c r="OQO91" s="103"/>
      <c r="OQP91" s="103"/>
      <c r="OQQ91" s="103"/>
      <c r="OQR91" s="103"/>
      <c r="OQS91" s="184"/>
      <c r="OQT91" s="108"/>
      <c r="OQU91" s="103"/>
      <c r="OQV91" s="103"/>
      <c r="OQW91" s="103"/>
      <c r="OQX91" s="103"/>
      <c r="OQY91" s="103"/>
      <c r="OQZ91" s="103"/>
      <c r="ORA91" s="184"/>
      <c r="ORB91" s="108"/>
      <c r="ORC91" s="103"/>
      <c r="ORD91" s="103"/>
      <c r="ORE91" s="103"/>
      <c r="ORF91" s="103"/>
      <c r="ORG91" s="103"/>
      <c r="ORH91" s="103"/>
      <c r="ORI91" s="184"/>
      <c r="ORJ91" s="108"/>
      <c r="ORK91" s="103"/>
      <c r="ORL91" s="103"/>
      <c r="ORM91" s="103"/>
      <c r="ORN91" s="103"/>
      <c r="ORO91" s="103"/>
      <c r="ORP91" s="103"/>
      <c r="ORQ91" s="184"/>
      <c r="ORR91" s="108"/>
      <c r="ORS91" s="103"/>
      <c r="ORT91" s="103"/>
      <c r="ORU91" s="103"/>
      <c r="ORV91" s="103"/>
      <c r="ORW91" s="103"/>
      <c r="ORX91" s="103"/>
      <c r="ORY91" s="184"/>
      <c r="ORZ91" s="108"/>
      <c r="OSA91" s="103"/>
      <c r="OSB91" s="103"/>
      <c r="OSC91" s="103"/>
      <c r="OSD91" s="103"/>
      <c r="OSE91" s="103"/>
      <c r="OSF91" s="103"/>
      <c r="OSG91" s="184"/>
      <c r="OSH91" s="108"/>
      <c r="OSI91" s="103"/>
      <c r="OSJ91" s="103"/>
      <c r="OSK91" s="103"/>
      <c r="OSL91" s="103"/>
      <c r="OSM91" s="103"/>
      <c r="OSN91" s="103"/>
      <c r="OSO91" s="184"/>
      <c r="OSP91" s="108"/>
      <c r="OSQ91" s="103"/>
      <c r="OSR91" s="103"/>
      <c r="OSS91" s="103"/>
      <c r="OST91" s="103"/>
      <c r="OSU91" s="103"/>
      <c r="OSV91" s="103"/>
      <c r="OSW91" s="184"/>
      <c r="OSX91" s="108"/>
      <c r="OSY91" s="103"/>
      <c r="OSZ91" s="103"/>
      <c r="OTA91" s="103"/>
      <c r="OTB91" s="103"/>
      <c r="OTC91" s="103"/>
      <c r="OTD91" s="103"/>
      <c r="OTE91" s="184"/>
      <c r="OTF91" s="108"/>
      <c r="OTG91" s="103"/>
      <c r="OTH91" s="103"/>
      <c r="OTI91" s="103"/>
      <c r="OTJ91" s="103"/>
      <c r="OTK91" s="103"/>
      <c r="OTL91" s="103"/>
      <c r="OTM91" s="184"/>
      <c r="OTN91" s="108"/>
      <c r="OTO91" s="103"/>
      <c r="OTP91" s="103"/>
      <c r="OTQ91" s="103"/>
      <c r="OTR91" s="103"/>
      <c r="OTS91" s="103"/>
      <c r="OTT91" s="103"/>
      <c r="OTU91" s="184"/>
      <c r="OTV91" s="108"/>
      <c r="OTW91" s="103"/>
      <c r="OTX91" s="103"/>
      <c r="OTY91" s="103"/>
      <c r="OTZ91" s="103"/>
      <c r="OUA91" s="103"/>
      <c r="OUB91" s="103"/>
      <c r="OUC91" s="184"/>
      <c r="OUD91" s="108"/>
      <c r="OUE91" s="103"/>
      <c r="OUF91" s="103"/>
      <c r="OUG91" s="103"/>
      <c r="OUH91" s="103"/>
      <c r="OUI91" s="103"/>
      <c r="OUJ91" s="103"/>
      <c r="OUK91" s="184"/>
      <c r="OUL91" s="108"/>
      <c r="OUM91" s="103"/>
      <c r="OUN91" s="103"/>
      <c r="OUO91" s="103"/>
      <c r="OUP91" s="103"/>
      <c r="OUQ91" s="103"/>
      <c r="OUR91" s="103"/>
      <c r="OUS91" s="184"/>
      <c r="OUT91" s="108"/>
      <c r="OUU91" s="103"/>
      <c r="OUV91" s="103"/>
      <c r="OUW91" s="103"/>
      <c r="OUX91" s="103"/>
      <c r="OUY91" s="103"/>
      <c r="OUZ91" s="103"/>
      <c r="OVA91" s="184"/>
      <c r="OVB91" s="108"/>
      <c r="OVC91" s="103"/>
      <c r="OVD91" s="103"/>
      <c r="OVE91" s="103"/>
      <c r="OVF91" s="103"/>
      <c r="OVG91" s="103"/>
      <c r="OVH91" s="103"/>
      <c r="OVI91" s="184"/>
      <c r="OVJ91" s="108"/>
      <c r="OVK91" s="103"/>
      <c r="OVL91" s="103"/>
      <c r="OVM91" s="103"/>
      <c r="OVN91" s="103"/>
      <c r="OVO91" s="103"/>
      <c r="OVP91" s="103"/>
      <c r="OVQ91" s="184"/>
      <c r="OVR91" s="108"/>
      <c r="OVS91" s="103"/>
      <c r="OVT91" s="103"/>
      <c r="OVU91" s="103"/>
      <c r="OVV91" s="103"/>
      <c r="OVW91" s="103"/>
      <c r="OVX91" s="103"/>
      <c r="OVY91" s="184"/>
      <c r="OVZ91" s="108"/>
      <c r="OWA91" s="103"/>
      <c r="OWB91" s="103"/>
      <c r="OWC91" s="103"/>
      <c r="OWD91" s="103"/>
      <c r="OWE91" s="103"/>
      <c r="OWF91" s="103"/>
      <c r="OWG91" s="184"/>
      <c r="OWH91" s="108"/>
      <c r="OWI91" s="103"/>
      <c r="OWJ91" s="103"/>
      <c r="OWK91" s="103"/>
      <c r="OWL91" s="103"/>
      <c r="OWM91" s="103"/>
      <c r="OWN91" s="103"/>
      <c r="OWO91" s="184"/>
      <c r="OWP91" s="108"/>
      <c r="OWQ91" s="103"/>
      <c r="OWR91" s="103"/>
      <c r="OWS91" s="103"/>
      <c r="OWT91" s="103"/>
      <c r="OWU91" s="103"/>
      <c r="OWV91" s="103"/>
      <c r="OWW91" s="184"/>
      <c r="OWX91" s="108"/>
      <c r="OWY91" s="103"/>
      <c r="OWZ91" s="103"/>
      <c r="OXA91" s="103"/>
      <c r="OXB91" s="103"/>
      <c r="OXC91" s="103"/>
      <c r="OXD91" s="103"/>
      <c r="OXE91" s="184"/>
      <c r="OXF91" s="108"/>
      <c r="OXG91" s="103"/>
      <c r="OXH91" s="103"/>
      <c r="OXI91" s="103"/>
      <c r="OXJ91" s="103"/>
      <c r="OXK91" s="103"/>
      <c r="OXL91" s="103"/>
      <c r="OXM91" s="184"/>
      <c r="OXN91" s="108"/>
      <c r="OXO91" s="103"/>
      <c r="OXP91" s="103"/>
      <c r="OXQ91" s="103"/>
      <c r="OXR91" s="103"/>
      <c r="OXS91" s="103"/>
      <c r="OXT91" s="103"/>
      <c r="OXU91" s="184"/>
      <c r="OXV91" s="108"/>
      <c r="OXW91" s="103"/>
      <c r="OXX91" s="103"/>
      <c r="OXY91" s="103"/>
      <c r="OXZ91" s="103"/>
      <c r="OYA91" s="103"/>
      <c r="OYB91" s="103"/>
      <c r="OYC91" s="184"/>
      <c r="OYD91" s="108"/>
      <c r="OYE91" s="103"/>
      <c r="OYF91" s="103"/>
      <c r="OYG91" s="103"/>
      <c r="OYH91" s="103"/>
      <c r="OYI91" s="103"/>
      <c r="OYJ91" s="103"/>
      <c r="OYK91" s="184"/>
      <c r="OYL91" s="108"/>
      <c r="OYM91" s="103"/>
      <c r="OYN91" s="103"/>
      <c r="OYO91" s="103"/>
      <c r="OYP91" s="103"/>
      <c r="OYQ91" s="103"/>
      <c r="OYR91" s="103"/>
      <c r="OYS91" s="184"/>
      <c r="OYT91" s="108"/>
      <c r="OYU91" s="103"/>
      <c r="OYV91" s="103"/>
      <c r="OYW91" s="103"/>
      <c r="OYX91" s="103"/>
      <c r="OYY91" s="103"/>
      <c r="OYZ91" s="103"/>
      <c r="OZA91" s="184"/>
      <c r="OZB91" s="108"/>
      <c r="OZC91" s="103"/>
      <c r="OZD91" s="103"/>
      <c r="OZE91" s="103"/>
      <c r="OZF91" s="103"/>
      <c r="OZG91" s="103"/>
      <c r="OZH91" s="103"/>
      <c r="OZI91" s="184"/>
      <c r="OZJ91" s="108"/>
      <c r="OZK91" s="103"/>
      <c r="OZL91" s="103"/>
      <c r="OZM91" s="103"/>
      <c r="OZN91" s="103"/>
      <c r="OZO91" s="103"/>
      <c r="OZP91" s="103"/>
      <c r="OZQ91" s="184"/>
      <c r="OZR91" s="108"/>
      <c r="OZS91" s="103"/>
      <c r="OZT91" s="103"/>
      <c r="OZU91" s="103"/>
      <c r="OZV91" s="103"/>
      <c r="OZW91" s="103"/>
      <c r="OZX91" s="103"/>
      <c r="OZY91" s="184"/>
      <c r="OZZ91" s="108"/>
      <c r="PAA91" s="103"/>
      <c r="PAB91" s="103"/>
      <c r="PAC91" s="103"/>
      <c r="PAD91" s="103"/>
      <c r="PAE91" s="103"/>
      <c r="PAF91" s="103"/>
      <c r="PAG91" s="184"/>
      <c r="PAH91" s="108"/>
      <c r="PAI91" s="103"/>
      <c r="PAJ91" s="103"/>
      <c r="PAK91" s="103"/>
      <c r="PAL91" s="103"/>
      <c r="PAM91" s="103"/>
      <c r="PAN91" s="103"/>
      <c r="PAO91" s="184"/>
      <c r="PAP91" s="108"/>
      <c r="PAQ91" s="103"/>
      <c r="PAR91" s="103"/>
      <c r="PAS91" s="103"/>
      <c r="PAT91" s="103"/>
      <c r="PAU91" s="103"/>
      <c r="PAV91" s="103"/>
      <c r="PAW91" s="184"/>
      <c r="PAX91" s="108"/>
      <c r="PAY91" s="103"/>
      <c r="PAZ91" s="103"/>
      <c r="PBA91" s="103"/>
      <c r="PBB91" s="103"/>
      <c r="PBC91" s="103"/>
      <c r="PBD91" s="103"/>
      <c r="PBE91" s="184"/>
      <c r="PBF91" s="108"/>
      <c r="PBG91" s="103"/>
      <c r="PBH91" s="103"/>
      <c r="PBI91" s="103"/>
      <c r="PBJ91" s="103"/>
      <c r="PBK91" s="103"/>
      <c r="PBL91" s="103"/>
      <c r="PBM91" s="184"/>
      <c r="PBN91" s="108"/>
      <c r="PBO91" s="103"/>
      <c r="PBP91" s="103"/>
      <c r="PBQ91" s="103"/>
      <c r="PBR91" s="103"/>
      <c r="PBS91" s="103"/>
      <c r="PBT91" s="103"/>
      <c r="PBU91" s="184"/>
      <c r="PBV91" s="108"/>
      <c r="PBW91" s="103"/>
      <c r="PBX91" s="103"/>
      <c r="PBY91" s="103"/>
      <c r="PBZ91" s="103"/>
      <c r="PCA91" s="103"/>
      <c r="PCB91" s="103"/>
      <c r="PCC91" s="184"/>
      <c r="PCD91" s="108"/>
      <c r="PCE91" s="103"/>
      <c r="PCF91" s="103"/>
      <c r="PCG91" s="103"/>
      <c r="PCH91" s="103"/>
      <c r="PCI91" s="103"/>
      <c r="PCJ91" s="103"/>
      <c r="PCK91" s="184"/>
      <c r="PCL91" s="108"/>
      <c r="PCM91" s="103"/>
      <c r="PCN91" s="103"/>
      <c r="PCO91" s="103"/>
      <c r="PCP91" s="103"/>
      <c r="PCQ91" s="103"/>
      <c r="PCR91" s="103"/>
      <c r="PCS91" s="184"/>
      <c r="PCT91" s="108"/>
      <c r="PCU91" s="103"/>
      <c r="PCV91" s="103"/>
      <c r="PCW91" s="103"/>
      <c r="PCX91" s="103"/>
      <c r="PCY91" s="103"/>
      <c r="PCZ91" s="103"/>
      <c r="PDA91" s="184"/>
      <c r="PDB91" s="108"/>
      <c r="PDC91" s="103"/>
      <c r="PDD91" s="103"/>
      <c r="PDE91" s="103"/>
      <c r="PDF91" s="103"/>
      <c r="PDG91" s="103"/>
      <c r="PDH91" s="103"/>
      <c r="PDI91" s="184"/>
      <c r="PDJ91" s="108"/>
      <c r="PDK91" s="103"/>
      <c r="PDL91" s="103"/>
      <c r="PDM91" s="103"/>
      <c r="PDN91" s="103"/>
      <c r="PDO91" s="103"/>
      <c r="PDP91" s="103"/>
      <c r="PDQ91" s="184"/>
      <c r="PDR91" s="108"/>
      <c r="PDS91" s="103"/>
      <c r="PDT91" s="103"/>
      <c r="PDU91" s="103"/>
      <c r="PDV91" s="103"/>
      <c r="PDW91" s="103"/>
      <c r="PDX91" s="103"/>
      <c r="PDY91" s="184"/>
      <c r="PDZ91" s="108"/>
      <c r="PEA91" s="103"/>
      <c r="PEB91" s="103"/>
      <c r="PEC91" s="103"/>
      <c r="PED91" s="103"/>
      <c r="PEE91" s="103"/>
      <c r="PEF91" s="103"/>
      <c r="PEG91" s="184"/>
      <c r="PEH91" s="108"/>
      <c r="PEI91" s="103"/>
      <c r="PEJ91" s="103"/>
      <c r="PEK91" s="103"/>
      <c r="PEL91" s="103"/>
      <c r="PEM91" s="103"/>
      <c r="PEN91" s="103"/>
      <c r="PEO91" s="184"/>
      <c r="PEP91" s="108"/>
      <c r="PEQ91" s="103"/>
      <c r="PER91" s="103"/>
      <c r="PES91" s="103"/>
      <c r="PET91" s="103"/>
      <c r="PEU91" s="103"/>
      <c r="PEV91" s="103"/>
      <c r="PEW91" s="184"/>
      <c r="PEX91" s="108"/>
      <c r="PEY91" s="103"/>
      <c r="PEZ91" s="103"/>
      <c r="PFA91" s="103"/>
      <c r="PFB91" s="103"/>
      <c r="PFC91" s="103"/>
      <c r="PFD91" s="103"/>
      <c r="PFE91" s="184"/>
      <c r="PFF91" s="108"/>
      <c r="PFG91" s="103"/>
      <c r="PFH91" s="103"/>
      <c r="PFI91" s="103"/>
      <c r="PFJ91" s="103"/>
      <c r="PFK91" s="103"/>
      <c r="PFL91" s="103"/>
      <c r="PFM91" s="184"/>
      <c r="PFN91" s="108"/>
      <c r="PFO91" s="103"/>
      <c r="PFP91" s="103"/>
      <c r="PFQ91" s="103"/>
      <c r="PFR91" s="103"/>
      <c r="PFS91" s="103"/>
      <c r="PFT91" s="103"/>
      <c r="PFU91" s="184"/>
      <c r="PFV91" s="108"/>
      <c r="PFW91" s="103"/>
      <c r="PFX91" s="103"/>
      <c r="PFY91" s="103"/>
      <c r="PFZ91" s="103"/>
      <c r="PGA91" s="103"/>
      <c r="PGB91" s="103"/>
      <c r="PGC91" s="184"/>
      <c r="PGD91" s="108"/>
      <c r="PGE91" s="103"/>
      <c r="PGF91" s="103"/>
      <c r="PGG91" s="103"/>
      <c r="PGH91" s="103"/>
      <c r="PGI91" s="103"/>
      <c r="PGJ91" s="103"/>
      <c r="PGK91" s="184"/>
      <c r="PGL91" s="108"/>
      <c r="PGM91" s="103"/>
      <c r="PGN91" s="103"/>
      <c r="PGO91" s="103"/>
      <c r="PGP91" s="103"/>
      <c r="PGQ91" s="103"/>
      <c r="PGR91" s="103"/>
      <c r="PGS91" s="184"/>
      <c r="PGT91" s="108"/>
      <c r="PGU91" s="103"/>
      <c r="PGV91" s="103"/>
      <c r="PGW91" s="103"/>
      <c r="PGX91" s="103"/>
      <c r="PGY91" s="103"/>
      <c r="PGZ91" s="103"/>
      <c r="PHA91" s="184"/>
      <c r="PHB91" s="108"/>
      <c r="PHC91" s="103"/>
      <c r="PHD91" s="103"/>
      <c r="PHE91" s="103"/>
      <c r="PHF91" s="103"/>
      <c r="PHG91" s="103"/>
      <c r="PHH91" s="103"/>
      <c r="PHI91" s="184"/>
      <c r="PHJ91" s="108"/>
      <c r="PHK91" s="103"/>
      <c r="PHL91" s="103"/>
      <c r="PHM91" s="103"/>
      <c r="PHN91" s="103"/>
      <c r="PHO91" s="103"/>
      <c r="PHP91" s="103"/>
      <c r="PHQ91" s="184"/>
      <c r="PHR91" s="108"/>
      <c r="PHS91" s="103"/>
      <c r="PHT91" s="103"/>
      <c r="PHU91" s="103"/>
      <c r="PHV91" s="103"/>
      <c r="PHW91" s="103"/>
      <c r="PHX91" s="103"/>
      <c r="PHY91" s="184"/>
      <c r="PHZ91" s="108"/>
      <c r="PIA91" s="103"/>
      <c r="PIB91" s="103"/>
      <c r="PIC91" s="103"/>
      <c r="PID91" s="103"/>
      <c r="PIE91" s="103"/>
      <c r="PIF91" s="103"/>
      <c r="PIG91" s="184"/>
      <c r="PIH91" s="108"/>
      <c r="PII91" s="103"/>
      <c r="PIJ91" s="103"/>
      <c r="PIK91" s="103"/>
      <c r="PIL91" s="103"/>
      <c r="PIM91" s="103"/>
      <c r="PIN91" s="103"/>
      <c r="PIO91" s="184"/>
      <c r="PIP91" s="108"/>
      <c r="PIQ91" s="103"/>
      <c r="PIR91" s="103"/>
      <c r="PIS91" s="103"/>
      <c r="PIT91" s="103"/>
      <c r="PIU91" s="103"/>
      <c r="PIV91" s="103"/>
      <c r="PIW91" s="184"/>
      <c r="PIX91" s="108"/>
      <c r="PIY91" s="103"/>
      <c r="PIZ91" s="103"/>
      <c r="PJA91" s="103"/>
      <c r="PJB91" s="103"/>
      <c r="PJC91" s="103"/>
      <c r="PJD91" s="103"/>
      <c r="PJE91" s="184"/>
      <c r="PJF91" s="108"/>
      <c r="PJG91" s="103"/>
      <c r="PJH91" s="103"/>
      <c r="PJI91" s="103"/>
      <c r="PJJ91" s="103"/>
      <c r="PJK91" s="103"/>
      <c r="PJL91" s="103"/>
      <c r="PJM91" s="184"/>
      <c r="PJN91" s="108"/>
      <c r="PJO91" s="103"/>
      <c r="PJP91" s="103"/>
      <c r="PJQ91" s="103"/>
      <c r="PJR91" s="103"/>
      <c r="PJS91" s="103"/>
      <c r="PJT91" s="103"/>
      <c r="PJU91" s="184"/>
      <c r="PJV91" s="108"/>
      <c r="PJW91" s="103"/>
      <c r="PJX91" s="103"/>
      <c r="PJY91" s="103"/>
      <c r="PJZ91" s="103"/>
      <c r="PKA91" s="103"/>
      <c r="PKB91" s="103"/>
      <c r="PKC91" s="184"/>
      <c r="PKD91" s="108"/>
      <c r="PKE91" s="103"/>
      <c r="PKF91" s="103"/>
      <c r="PKG91" s="103"/>
      <c r="PKH91" s="103"/>
      <c r="PKI91" s="103"/>
      <c r="PKJ91" s="103"/>
      <c r="PKK91" s="184"/>
      <c r="PKL91" s="108"/>
      <c r="PKM91" s="103"/>
      <c r="PKN91" s="103"/>
      <c r="PKO91" s="103"/>
      <c r="PKP91" s="103"/>
      <c r="PKQ91" s="103"/>
      <c r="PKR91" s="103"/>
      <c r="PKS91" s="184"/>
      <c r="PKT91" s="108"/>
      <c r="PKU91" s="103"/>
      <c r="PKV91" s="103"/>
      <c r="PKW91" s="103"/>
      <c r="PKX91" s="103"/>
      <c r="PKY91" s="103"/>
      <c r="PKZ91" s="103"/>
      <c r="PLA91" s="184"/>
      <c r="PLB91" s="108"/>
      <c r="PLC91" s="103"/>
      <c r="PLD91" s="103"/>
      <c r="PLE91" s="103"/>
      <c r="PLF91" s="103"/>
      <c r="PLG91" s="103"/>
      <c r="PLH91" s="103"/>
      <c r="PLI91" s="184"/>
      <c r="PLJ91" s="108"/>
      <c r="PLK91" s="103"/>
      <c r="PLL91" s="103"/>
      <c r="PLM91" s="103"/>
      <c r="PLN91" s="103"/>
      <c r="PLO91" s="103"/>
      <c r="PLP91" s="103"/>
      <c r="PLQ91" s="184"/>
      <c r="PLR91" s="108"/>
      <c r="PLS91" s="103"/>
      <c r="PLT91" s="103"/>
      <c r="PLU91" s="103"/>
      <c r="PLV91" s="103"/>
      <c r="PLW91" s="103"/>
      <c r="PLX91" s="103"/>
      <c r="PLY91" s="184"/>
      <c r="PLZ91" s="108"/>
      <c r="PMA91" s="103"/>
      <c r="PMB91" s="103"/>
      <c r="PMC91" s="103"/>
      <c r="PMD91" s="103"/>
      <c r="PME91" s="103"/>
      <c r="PMF91" s="103"/>
      <c r="PMG91" s="184"/>
      <c r="PMH91" s="108"/>
      <c r="PMI91" s="103"/>
      <c r="PMJ91" s="103"/>
      <c r="PMK91" s="103"/>
      <c r="PML91" s="103"/>
      <c r="PMM91" s="103"/>
      <c r="PMN91" s="103"/>
      <c r="PMO91" s="184"/>
      <c r="PMP91" s="108"/>
      <c r="PMQ91" s="103"/>
      <c r="PMR91" s="103"/>
      <c r="PMS91" s="103"/>
      <c r="PMT91" s="103"/>
      <c r="PMU91" s="103"/>
      <c r="PMV91" s="103"/>
      <c r="PMW91" s="184"/>
      <c r="PMX91" s="108"/>
      <c r="PMY91" s="103"/>
      <c r="PMZ91" s="103"/>
      <c r="PNA91" s="103"/>
      <c r="PNB91" s="103"/>
      <c r="PNC91" s="103"/>
      <c r="PND91" s="103"/>
      <c r="PNE91" s="184"/>
      <c r="PNF91" s="108"/>
      <c r="PNG91" s="103"/>
      <c r="PNH91" s="103"/>
      <c r="PNI91" s="103"/>
      <c r="PNJ91" s="103"/>
      <c r="PNK91" s="103"/>
      <c r="PNL91" s="103"/>
      <c r="PNM91" s="184"/>
      <c r="PNN91" s="108"/>
      <c r="PNO91" s="103"/>
      <c r="PNP91" s="103"/>
      <c r="PNQ91" s="103"/>
      <c r="PNR91" s="103"/>
      <c r="PNS91" s="103"/>
      <c r="PNT91" s="103"/>
      <c r="PNU91" s="184"/>
      <c r="PNV91" s="108"/>
      <c r="PNW91" s="103"/>
      <c r="PNX91" s="103"/>
      <c r="PNY91" s="103"/>
      <c r="PNZ91" s="103"/>
      <c r="POA91" s="103"/>
      <c r="POB91" s="103"/>
      <c r="POC91" s="184"/>
      <c r="POD91" s="108"/>
      <c r="POE91" s="103"/>
      <c r="POF91" s="103"/>
      <c r="POG91" s="103"/>
      <c r="POH91" s="103"/>
      <c r="POI91" s="103"/>
      <c r="POJ91" s="103"/>
      <c r="POK91" s="184"/>
      <c r="POL91" s="108"/>
      <c r="POM91" s="103"/>
      <c r="PON91" s="103"/>
      <c r="POO91" s="103"/>
      <c r="POP91" s="103"/>
      <c r="POQ91" s="103"/>
      <c r="POR91" s="103"/>
      <c r="POS91" s="184"/>
      <c r="POT91" s="108"/>
      <c r="POU91" s="103"/>
      <c r="POV91" s="103"/>
      <c r="POW91" s="103"/>
      <c r="POX91" s="103"/>
      <c r="POY91" s="103"/>
      <c r="POZ91" s="103"/>
      <c r="PPA91" s="184"/>
      <c r="PPB91" s="108"/>
      <c r="PPC91" s="103"/>
      <c r="PPD91" s="103"/>
      <c r="PPE91" s="103"/>
      <c r="PPF91" s="103"/>
      <c r="PPG91" s="103"/>
      <c r="PPH91" s="103"/>
      <c r="PPI91" s="184"/>
      <c r="PPJ91" s="108"/>
      <c r="PPK91" s="103"/>
      <c r="PPL91" s="103"/>
      <c r="PPM91" s="103"/>
      <c r="PPN91" s="103"/>
      <c r="PPO91" s="103"/>
      <c r="PPP91" s="103"/>
      <c r="PPQ91" s="184"/>
      <c r="PPR91" s="108"/>
      <c r="PPS91" s="103"/>
      <c r="PPT91" s="103"/>
      <c r="PPU91" s="103"/>
      <c r="PPV91" s="103"/>
      <c r="PPW91" s="103"/>
      <c r="PPX91" s="103"/>
      <c r="PPY91" s="184"/>
      <c r="PPZ91" s="108"/>
      <c r="PQA91" s="103"/>
      <c r="PQB91" s="103"/>
      <c r="PQC91" s="103"/>
      <c r="PQD91" s="103"/>
      <c r="PQE91" s="103"/>
      <c r="PQF91" s="103"/>
      <c r="PQG91" s="184"/>
      <c r="PQH91" s="108"/>
      <c r="PQI91" s="103"/>
      <c r="PQJ91" s="103"/>
      <c r="PQK91" s="103"/>
      <c r="PQL91" s="103"/>
      <c r="PQM91" s="103"/>
      <c r="PQN91" s="103"/>
      <c r="PQO91" s="184"/>
      <c r="PQP91" s="108"/>
      <c r="PQQ91" s="103"/>
      <c r="PQR91" s="103"/>
      <c r="PQS91" s="103"/>
      <c r="PQT91" s="103"/>
      <c r="PQU91" s="103"/>
      <c r="PQV91" s="103"/>
      <c r="PQW91" s="184"/>
      <c r="PQX91" s="108"/>
      <c r="PQY91" s="103"/>
      <c r="PQZ91" s="103"/>
      <c r="PRA91" s="103"/>
      <c r="PRB91" s="103"/>
      <c r="PRC91" s="103"/>
      <c r="PRD91" s="103"/>
      <c r="PRE91" s="184"/>
      <c r="PRF91" s="108"/>
      <c r="PRG91" s="103"/>
      <c r="PRH91" s="103"/>
      <c r="PRI91" s="103"/>
      <c r="PRJ91" s="103"/>
      <c r="PRK91" s="103"/>
      <c r="PRL91" s="103"/>
      <c r="PRM91" s="184"/>
      <c r="PRN91" s="108"/>
      <c r="PRO91" s="103"/>
      <c r="PRP91" s="103"/>
      <c r="PRQ91" s="103"/>
      <c r="PRR91" s="103"/>
      <c r="PRS91" s="103"/>
      <c r="PRT91" s="103"/>
      <c r="PRU91" s="184"/>
      <c r="PRV91" s="108"/>
      <c r="PRW91" s="103"/>
      <c r="PRX91" s="103"/>
      <c r="PRY91" s="103"/>
      <c r="PRZ91" s="103"/>
      <c r="PSA91" s="103"/>
      <c r="PSB91" s="103"/>
      <c r="PSC91" s="184"/>
      <c r="PSD91" s="108"/>
      <c r="PSE91" s="103"/>
      <c r="PSF91" s="103"/>
      <c r="PSG91" s="103"/>
      <c r="PSH91" s="103"/>
      <c r="PSI91" s="103"/>
      <c r="PSJ91" s="103"/>
      <c r="PSK91" s="184"/>
      <c r="PSL91" s="108"/>
      <c r="PSM91" s="103"/>
      <c r="PSN91" s="103"/>
      <c r="PSO91" s="103"/>
      <c r="PSP91" s="103"/>
      <c r="PSQ91" s="103"/>
      <c r="PSR91" s="103"/>
      <c r="PSS91" s="184"/>
      <c r="PST91" s="108"/>
      <c r="PSU91" s="103"/>
      <c r="PSV91" s="103"/>
      <c r="PSW91" s="103"/>
      <c r="PSX91" s="103"/>
      <c r="PSY91" s="103"/>
      <c r="PSZ91" s="103"/>
      <c r="PTA91" s="184"/>
      <c r="PTB91" s="108"/>
      <c r="PTC91" s="103"/>
      <c r="PTD91" s="103"/>
      <c r="PTE91" s="103"/>
      <c r="PTF91" s="103"/>
      <c r="PTG91" s="103"/>
      <c r="PTH91" s="103"/>
      <c r="PTI91" s="184"/>
      <c r="PTJ91" s="108"/>
      <c r="PTK91" s="103"/>
      <c r="PTL91" s="103"/>
      <c r="PTM91" s="103"/>
      <c r="PTN91" s="103"/>
      <c r="PTO91" s="103"/>
      <c r="PTP91" s="103"/>
      <c r="PTQ91" s="184"/>
      <c r="PTR91" s="108"/>
      <c r="PTS91" s="103"/>
      <c r="PTT91" s="103"/>
      <c r="PTU91" s="103"/>
      <c r="PTV91" s="103"/>
      <c r="PTW91" s="103"/>
      <c r="PTX91" s="103"/>
      <c r="PTY91" s="184"/>
      <c r="PTZ91" s="108"/>
      <c r="PUA91" s="103"/>
      <c r="PUB91" s="103"/>
      <c r="PUC91" s="103"/>
      <c r="PUD91" s="103"/>
      <c r="PUE91" s="103"/>
      <c r="PUF91" s="103"/>
      <c r="PUG91" s="184"/>
      <c r="PUH91" s="108"/>
      <c r="PUI91" s="103"/>
      <c r="PUJ91" s="103"/>
      <c r="PUK91" s="103"/>
      <c r="PUL91" s="103"/>
      <c r="PUM91" s="103"/>
      <c r="PUN91" s="103"/>
      <c r="PUO91" s="184"/>
      <c r="PUP91" s="108"/>
      <c r="PUQ91" s="103"/>
      <c r="PUR91" s="103"/>
      <c r="PUS91" s="103"/>
      <c r="PUT91" s="103"/>
      <c r="PUU91" s="103"/>
      <c r="PUV91" s="103"/>
      <c r="PUW91" s="184"/>
      <c r="PUX91" s="108"/>
      <c r="PUY91" s="103"/>
      <c r="PUZ91" s="103"/>
      <c r="PVA91" s="103"/>
      <c r="PVB91" s="103"/>
      <c r="PVC91" s="103"/>
      <c r="PVD91" s="103"/>
      <c r="PVE91" s="184"/>
      <c r="PVF91" s="108"/>
      <c r="PVG91" s="103"/>
      <c r="PVH91" s="103"/>
      <c r="PVI91" s="103"/>
      <c r="PVJ91" s="103"/>
      <c r="PVK91" s="103"/>
      <c r="PVL91" s="103"/>
      <c r="PVM91" s="184"/>
      <c r="PVN91" s="108"/>
      <c r="PVO91" s="103"/>
      <c r="PVP91" s="103"/>
      <c r="PVQ91" s="103"/>
      <c r="PVR91" s="103"/>
      <c r="PVS91" s="103"/>
      <c r="PVT91" s="103"/>
      <c r="PVU91" s="184"/>
      <c r="PVV91" s="108"/>
      <c r="PVW91" s="103"/>
      <c r="PVX91" s="103"/>
      <c r="PVY91" s="103"/>
      <c r="PVZ91" s="103"/>
      <c r="PWA91" s="103"/>
      <c r="PWB91" s="103"/>
      <c r="PWC91" s="184"/>
      <c r="PWD91" s="108"/>
      <c r="PWE91" s="103"/>
      <c r="PWF91" s="103"/>
      <c r="PWG91" s="103"/>
      <c r="PWH91" s="103"/>
      <c r="PWI91" s="103"/>
      <c r="PWJ91" s="103"/>
      <c r="PWK91" s="184"/>
      <c r="PWL91" s="108"/>
      <c r="PWM91" s="103"/>
      <c r="PWN91" s="103"/>
      <c r="PWO91" s="103"/>
      <c r="PWP91" s="103"/>
      <c r="PWQ91" s="103"/>
      <c r="PWR91" s="103"/>
      <c r="PWS91" s="184"/>
      <c r="PWT91" s="108"/>
      <c r="PWU91" s="103"/>
      <c r="PWV91" s="103"/>
      <c r="PWW91" s="103"/>
      <c r="PWX91" s="103"/>
      <c r="PWY91" s="103"/>
      <c r="PWZ91" s="103"/>
      <c r="PXA91" s="184"/>
      <c r="PXB91" s="108"/>
      <c r="PXC91" s="103"/>
      <c r="PXD91" s="103"/>
      <c r="PXE91" s="103"/>
      <c r="PXF91" s="103"/>
      <c r="PXG91" s="103"/>
      <c r="PXH91" s="103"/>
      <c r="PXI91" s="184"/>
      <c r="PXJ91" s="108"/>
      <c r="PXK91" s="103"/>
      <c r="PXL91" s="103"/>
      <c r="PXM91" s="103"/>
      <c r="PXN91" s="103"/>
      <c r="PXO91" s="103"/>
      <c r="PXP91" s="103"/>
      <c r="PXQ91" s="184"/>
      <c r="PXR91" s="108"/>
      <c r="PXS91" s="103"/>
      <c r="PXT91" s="103"/>
      <c r="PXU91" s="103"/>
      <c r="PXV91" s="103"/>
      <c r="PXW91" s="103"/>
      <c r="PXX91" s="103"/>
      <c r="PXY91" s="184"/>
      <c r="PXZ91" s="108"/>
      <c r="PYA91" s="103"/>
      <c r="PYB91" s="103"/>
      <c r="PYC91" s="103"/>
      <c r="PYD91" s="103"/>
      <c r="PYE91" s="103"/>
      <c r="PYF91" s="103"/>
      <c r="PYG91" s="184"/>
      <c r="PYH91" s="108"/>
      <c r="PYI91" s="103"/>
      <c r="PYJ91" s="103"/>
      <c r="PYK91" s="103"/>
      <c r="PYL91" s="103"/>
      <c r="PYM91" s="103"/>
      <c r="PYN91" s="103"/>
      <c r="PYO91" s="184"/>
      <c r="PYP91" s="108"/>
      <c r="PYQ91" s="103"/>
      <c r="PYR91" s="103"/>
      <c r="PYS91" s="103"/>
      <c r="PYT91" s="103"/>
      <c r="PYU91" s="103"/>
      <c r="PYV91" s="103"/>
      <c r="PYW91" s="184"/>
      <c r="PYX91" s="108"/>
      <c r="PYY91" s="103"/>
      <c r="PYZ91" s="103"/>
      <c r="PZA91" s="103"/>
      <c r="PZB91" s="103"/>
      <c r="PZC91" s="103"/>
      <c r="PZD91" s="103"/>
      <c r="PZE91" s="184"/>
      <c r="PZF91" s="108"/>
      <c r="PZG91" s="103"/>
      <c r="PZH91" s="103"/>
      <c r="PZI91" s="103"/>
      <c r="PZJ91" s="103"/>
      <c r="PZK91" s="103"/>
      <c r="PZL91" s="103"/>
      <c r="PZM91" s="184"/>
      <c r="PZN91" s="108"/>
      <c r="PZO91" s="103"/>
      <c r="PZP91" s="103"/>
      <c r="PZQ91" s="103"/>
      <c r="PZR91" s="103"/>
      <c r="PZS91" s="103"/>
      <c r="PZT91" s="103"/>
      <c r="PZU91" s="184"/>
      <c r="PZV91" s="108"/>
      <c r="PZW91" s="103"/>
      <c r="PZX91" s="103"/>
      <c r="PZY91" s="103"/>
      <c r="PZZ91" s="103"/>
      <c r="QAA91" s="103"/>
      <c r="QAB91" s="103"/>
      <c r="QAC91" s="184"/>
      <c r="QAD91" s="108"/>
      <c r="QAE91" s="103"/>
      <c r="QAF91" s="103"/>
      <c r="QAG91" s="103"/>
      <c r="QAH91" s="103"/>
      <c r="QAI91" s="103"/>
      <c r="QAJ91" s="103"/>
      <c r="QAK91" s="184"/>
      <c r="QAL91" s="108"/>
      <c r="QAM91" s="103"/>
      <c r="QAN91" s="103"/>
      <c r="QAO91" s="103"/>
      <c r="QAP91" s="103"/>
      <c r="QAQ91" s="103"/>
      <c r="QAR91" s="103"/>
      <c r="QAS91" s="184"/>
      <c r="QAT91" s="108"/>
      <c r="QAU91" s="103"/>
      <c r="QAV91" s="103"/>
      <c r="QAW91" s="103"/>
      <c r="QAX91" s="103"/>
      <c r="QAY91" s="103"/>
      <c r="QAZ91" s="103"/>
      <c r="QBA91" s="184"/>
      <c r="QBB91" s="108"/>
      <c r="QBC91" s="103"/>
      <c r="QBD91" s="103"/>
      <c r="QBE91" s="103"/>
      <c r="QBF91" s="103"/>
      <c r="QBG91" s="103"/>
      <c r="QBH91" s="103"/>
      <c r="QBI91" s="184"/>
      <c r="QBJ91" s="108"/>
      <c r="QBK91" s="103"/>
      <c r="QBL91" s="103"/>
      <c r="QBM91" s="103"/>
      <c r="QBN91" s="103"/>
      <c r="QBO91" s="103"/>
      <c r="QBP91" s="103"/>
      <c r="QBQ91" s="184"/>
      <c r="QBR91" s="108"/>
      <c r="QBS91" s="103"/>
      <c r="QBT91" s="103"/>
      <c r="QBU91" s="103"/>
      <c r="QBV91" s="103"/>
      <c r="QBW91" s="103"/>
      <c r="QBX91" s="103"/>
      <c r="QBY91" s="184"/>
      <c r="QBZ91" s="108"/>
      <c r="QCA91" s="103"/>
      <c r="QCB91" s="103"/>
      <c r="QCC91" s="103"/>
      <c r="QCD91" s="103"/>
      <c r="QCE91" s="103"/>
      <c r="QCF91" s="103"/>
      <c r="QCG91" s="184"/>
      <c r="QCH91" s="108"/>
      <c r="QCI91" s="103"/>
      <c r="QCJ91" s="103"/>
      <c r="QCK91" s="103"/>
      <c r="QCL91" s="103"/>
      <c r="QCM91" s="103"/>
      <c r="QCN91" s="103"/>
      <c r="QCO91" s="184"/>
      <c r="QCP91" s="108"/>
      <c r="QCQ91" s="103"/>
      <c r="QCR91" s="103"/>
      <c r="QCS91" s="103"/>
      <c r="QCT91" s="103"/>
      <c r="QCU91" s="103"/>
      <c r="QCV91" s="103"/>
      <c r="QCW91" s="184"/>
      <c r="QCX91" s="108"/>
      <c r="QCY91" s="103"/>
      <c r="QCZ91" s="103"/>
      <c r="QDA91" s="103"/>
      <c r="QDB91" s="103"/>
      <c r="QDC91" s="103"/>
      <c r="QDD91" s="103"/>
      <c r="QDE91" s="184"/>
      <c r="QDF91" s="108"/>
      <c r="QDG91" s="103"/>
      <c r="QDH91" s="103"/>
      <c r="QDI91" s="103"/>
      <c r="QDJ91" s="103"/>
      <c r="QDK91" s="103"/>
      <c r="QDL91" s="103"/>
      <c r="QDM91" s="184"/>
      <c r="QDN91" s="108"/>
      <c r="QDO91" s="103"/>
      <c r="QDP91" s="103"/>
      <c r="QDQ91" s="103"/>
      <c r="QDR91" s="103"/>
      <c r="QDS91" s="103"/>
      <c r="QDT91" s="103"/>
      <c r="QDU91" s="184"/>
      <c r="QDV91" s="108"/>
      <c r="QDW91" s="103"/>
      <c r="QDX91" s="103"/>
      <c r="QDY91" s="103"/>
      <c r="QDZ91" s="103"/>
      <c r="QEA91" s="103"/>
      <c r="QEB91" s="103"/>
      <c r="QEC91" s="184"/>
      <c r="QED91" s="108"/>
      <c r="QEE91" s="103"/>
      <c r="QEF91" s="103"/>
      <c r="QEG91" s="103"/>
      <c r="QEH91" s="103"/>
      <c r="QEI91" s="103"/>
      <c r="QEJ91" s="103"/>
      <c r="QEK91" s="184"/>
      <c r="QEL91" s="108"/>
      <c r="QEM91" s="103"/>
      <c r="QEN91" s="103"/>
      <c r="QEO91" s="103"/>
      <c r="QEP91" s="103"/>
      <c r="QEQ91" s="103"/>
      <c r="QER91" s="103"/>
      <c r="QES91" s="184"/>
      <c r="QET91" s="108"/>
      <c r="QEU91" s="103"/>
      <c r="QEV91" s="103"/>
      <c r="QEW91" s="103"/>
      <c r="QEX91" s="103"/>
      <c r="QEY91" s="103"/>
      <c r="QEZ91" s="103"/>
      <c r="QFA91" s="184"/>
      <c r="QFB91" s="108"/>
      <c r="QFC91" s="103"/>
      <c r="QFD91" s="103"/>
      <c r="QFE91" s="103"/>
      <c r="QFF91" s="103"/>
      <c r="QFG91" s="103"/>
      <c r="QFH91" s="103"/>
      <c r="QFI91" s="184"/>
      <c r="QFJ91" s="108"/>
      <c r="QFK91" s="103"/>
      <c r="QFL91" s="103"/>
      <c r="QFM91" s="103"/>
      <c r="QFN91" s="103"/>
      <c r="QFO91" s="103"/>
      <c r="QFP91" s="103"/>
      <c r="QFQ91" s="184"/>
      <c r="QFR91" s="108"/>
      <c r="QFS91" s="103"/>
      <c r="QFT91" s="103"/>
      <c r="QFU91" s="103"/>
      <c r="QFV91" s="103"/>
      <c r="QFW91" s="103"/>
      <c r="QFX91" s="103"/>
      <c r="QFY91" s="184"/>
      <c r="QFZ91" s="108"/>
      <c r="QGA91" s="103"/>
      <c r="QGB91" s="103"/>
      <c r="QGC91" s="103"/>
      <c r="QGD91" s="103"/>
      <c r="QGE91" s="103"/>
      <c r="QGF91" s="103"/>
      <c r="QGG91" s="184"/>
      <c r="QGH91" s="108"/>
      <c r="QGI91" s="103"/>
      <c r="QGJ91" s="103"/>
      <c r="QGK91" s="103"/>
      <c r="QGL91" s="103"/>
      <c r="QGM91" s="103"/>
      <c r="QGN91" s="103"/>
      <c r="QGO91" s="184"/>
      <c r="QGP91" s="108"/>
      <c r="QGQ91" s="103"/>
      <c r="QGR91" s="103"/>
      <c r="QGS91" s="103"/>
      <c r="QGT91" s="103"/>
      <c r="QGU91" s="103"/>
      <c r="QGV91" s="103"/>
      <c r="QGW91" s="184"/>
      <c r="QGX91" s="108"/>
      <c r="QGY91" s="103"/>
      <c r="QGZ91" s="103"/>
      <c r="QHA91" s="103"/>
      <c r="QHB91" s="103"/>
      <c r="QHC91" s="103"/>
      <c r="QHD91" s="103"/>
      <c r="QHE91" s="184"/>
      <c r="QHF91" s="108"/>
      <c r="QHG91" s="103"/>
      <c r="QHH91" s="103"/>
      <c r="QHI91" s="103"/>
      <c r="QHJ91" s="103"/>
      <c r="QHK91" s="103"/>
      <c r="QHL91" s="103"/>
      <c r="QHM91" s="184"/>
      <c r="QHN91" s="108"/>
      <c r="QHO91" s="103"/>
      <c r="QHP91" s="103"/>
      <c r="QHQ91" s="103"/>
      <c r="QHR91" s="103"/>
      <c r="QHS91" s="103"/>
      <c r="QHT91" s="103"/>
      <c r="QHU91" s="184"/>
      <c r="QHV91" s="108"/>
      <c r="QHW91" s="103"/>
      <c r="QHX91" s="103"/>
      <c r="QHY91" s="103"/>
      <c r="QHZ91" s="103"/>
      <c r="QIA91" s="103"/>
      <c r="QIB91" s="103"/>
      <c r="QIC91" s="184"/>
      <c r="QID91" s="108"/>
      <c r="QIE91" s="103"/>
      <c r="QIF91" s="103"/>
      <c r="QIG91" s="103"/>
      <c r="QIH91" s="103"/>
      <c r="QII91" s="103"/>
      <c r="QIJ91" s="103"/>
      <c r="QIK91" s="184"/>
      <c r="QIL91" s="108"/>
      <c r="QIM91" s="103"/>
      <c r="QIN91" s="103"/>
      <c r="QIO91" s="103"/>
      <c r="QIP91" s="103"/>
      <c r="QIQ91" s="103"/>
      <c r="QIR91" s="103"/>
      <c r="QIS91" s="184"/>
      <c r="QIT91" s="108"/>
      <c r="QIU91" s="103"/>
      <c r="QIV91" s="103"/>
      <c r="QIW91" s="103"/>
      <c r="QIX91" s="103"/>
      <c r="QIY91" s="103"/>
      <c r="QIZ91" s="103"/>
      <c r="QJA91" s="184"/>
      <c r="QJB91" s="108"/>
      <c r="QJC91" s="103"/>
      <c r="QJD91" s="103"/>
      <c r="QJE91" s="103"/>
      <c r="QJF91" s="103"/>
      <c r="QJG91" s="103"/>
      <c r="QJH91" s="103"/>
      <c r="QJI91" s="184"/>
      <c r="QJJ91" s="108"/>
      <c r="QJK91" s="103"/>
      <c r="QJL91" s="103"/>
      <c r="QJM91" s="103"/>
      <c r="QJN91" s="103"/>
      <c r="QJO91" s="103"/>
      <c r="QJP91" s="103"/>
      <c r="QJQ91" s="184"/>
      <c r="QJR91" s="108"/>
      <c r="QJS91" s="103"/>
      <c r="QJT91" s="103"/>
      <c r="QJU91" s="103"/>
      <c r="QJV91" s="103"/>
      <c r="QJW91" s="103"/>
      <c r="QJX91" s="103"/>
      <c r="QJY91" s="184"/>
      <c r="QJZ91" s="108"/>
      <c r="QKA91" s="103"/>
      <c r="QKB91" s="103"/>
      <c r="QKC91" s="103"/>
      <c r="QKD91" s="103"/>
      <c r="QKE91" s="103"/>
      <c r="QKF91" s="103"/>
      <c r="QKG91" s="184"/>
      <c r="QKH91" s="108"/>
      <c r="QKI91" s="103"/>
      <c r="QKJ91" s="103"/>
      <c r="QKK91" s="103"/>
      <c r="QKL91" s="103"/>
      <c r="QKM91" s="103"/>
      <c r="QKN91" s="103"/>
      <c r="QKO91" s="184"/>
      <c r="QKP91" s="108"/>
      <c r="QKQ91" s="103"/>
      <c r="QKR91" s="103"/>
      <c r="QKS91" s="103"/>
      <c r="QKT91" s="103"/>
      <c r="QKU91" s="103"/>
      <c r="QKV91" s="103"/>
      <c r="QKW91" s="184"/>
      <c r="QKX91" s="108"/>
      <c r="QKY91" s="103"/>
      <c r="QKZ91" s="103"/>
      <c r="QLA91" s="103"/>
      <c r="QLB91" s="103"/>
      <c r="QLC91" s="103"/>
      <c r="QLD91" s="103"/>
      <c r="QLE91" s="184"/>
      <c r="QLF91" s="108"/>
      <c r="QLG91" s="103"/>
      <c r="QLH91" s="103"/>
      <c r="QLI91" s="103"/>
      <c r="QLJ91" s="103"/>
      <c r="QLK91" s="103"/>
      <c r="QLL91" s="103"/>
      <c r="QLM91" s="184"/>
      <c r="QLN91" s="108"/>
      <c r="QLO91" s="103"/>
      <c r="QLP91" s="103"/>
      <c r="QLQ91" s="103"/>
      <c r="QLR91" s="103"/>
      <c r="QLS91" s="103"/>
      <c r="QLT91" s="103"/>
      <c r="QLU91" s="184"/>
      <c r="QLV91" s="108"/>
      <c r="QLW91" s="103"/>
      <c r="QLX91" s="103"/>
      <c r="QLY91" s="103"/>
      <c r="QLZ91" s="103"/>
      <c r="QMA91" s="103"/>
      <c r="QMB91" s="103"/>
      <c r="QMC91" s="184"/>
      <c r="QMD91" s="108"/>
      <c r="QME91" s="103"/>
      <c r="QMF91" s="103"/>
      <c r="QMG91" s="103"/>
      <c r="QMH91" s="103"/>
      <c r="QMI91" s="103"/>
      <c r="QMJ91" s="103"/>
      <c r="QMK91" s="184"/>
      <c r="QML91" s="108"/>
      <c r="QMM91" s="103"/>
      <c r="QMN91" s="103"/>
      <c r="QMO91" s="103"/>
      <c r="QMP91" s="103"/>
      <c r="QMQ91" s="103"/>
      <c r="QMR91" s="103"/>
      <c r="QMS91" s="184"/>
      <c r="QMT91" s="108"/>
      <c r="QMU91" s="103"/>
      <c r="QMV91" s="103"/>
      <c r="QMW91" s="103"/>
      <c r="QMX91" s="103"/>
      <c r="QMY91" s="103"/>
      <c r="QMZ91" s="103"/>
      <c r="QNA91" s="184"/>
      <c r="QNB91" s="108"/>
      <c r="QNC91" s="103"/>
      <c r="QND91" s="103"/>
      <c r="QNE91" s="103"/>
      <c r="QNF91" s="103"/>
      <c r="QNG91" s="103"/>
      <c r="QNH91" s="103"/>
      <c r="QNI91" s="184"/>
      <c r="QNJ91" s="108"/>
      <c r="QNK91" s="103"/>
      <c r="QNL91" s="103"/>
      <c r="QNM91" s="103"/>
      <c r="QNN91" s="103"/>
      <c r="QNO91" s="103"/>
      <c r="QNP91" s="103"/>
      <c r="QNQ91" s="184"/>
      <c r="QNR91" s="108"/>
      <c r="QNS91" s="103"/>
      <c r="QNT91" s="103"/>
      <c r="QNU91" s="103"/>
      <c r="QNV91" s="103"/>
      <c r="QNW91" s="103"/>
      <c r="QNX91" s="103"/>
      <c r="QNY91" s="184"/>
      <c r="QNZ91" s="108"/>
      <c r="QOA91" s="103"/>
      <c r="QOB91" s="103"/>
      <c r="QOC91" s="103"/>
      <c r="QOD91" s="103"/>
      <c r="QOE91" s="103"/>
      <c r="QOF91" s="103"/>
      <c r="QOG91" s="184"/>
      <c r="QOH91" s="108"/>
      <c r="QOI91" s="103"/>
      <c r="QOJ91" s="103"/>
      <c r="QOK91" s="103"/>
      <c r="QOL91" s="103"/>
      <c r="QOM91" s="103"/>
      <c r="QON91" s="103"/>
      <c r="QOO91" s="184"/>
      <c r="QOP91" s="108"/>
      <c r="QOQ91" s="103"/>
      <c r="QOR91" s="103"/>
      <c r="QOS91" s="103"/>
      <c r="QOT91" s="103"/>
      <c r="QOU91" s="103"/>
      <c r="QOV91" s="103"/>
      <c r="QOW91" s="184"/>
      <c r="QOX91" s="108"/>
      <c r="QOY91" s="103"/>
      <c r="QOZ91" s="103"/>
      <c r="QPA91" s="103"/>
      <c r="QPB91" s="103"/>
      <c r="QPC91" s="103"/>
      <c r="QPD91" s="103"/>
      <c r="QPE91" s="184"/>
      <c r="QPF91" s="108"/>
      <c r="QPG91" s="103"/>
      <c r="QPH91" s="103"/>
      <c r="QPI91" s="103"/>
      <c r="QPJ91" s="103"/>
      <c r="QPK91" s="103"/>
      <c r="QPL91" s="103"/>
      <c r="QPM91" s="184"/>
      <c r="QPN91" s="108"/>
      <c r="QPO91" s="103"/>
      <c r="QPP91" s="103"/>
      <c r="QPQ91" s="103"/>
      <c r="QPR91" s="103"/>
      <c r="QPS91" s="103"/>
      <c r="QPT91" s="103"/>
      <c r="QPU91" s="184"/>
      <c r="QPV91" s="108"/>
      <c r="QPW91" s="103"/>
      <c r="QPX91" s="103"/>
      <c r="QPY91" s="103"/>
      <c r="QPZ91" s="103"/>
      <c r="QQA91" s="103"/>
      <c r="QQB91" s="103"/>
      <c r="QQC91" s="184"/>
      <c r="QQD91" s="108"/>
      <c r="QQE91" s="103"/>
      <c r="QQF91" s="103"/>
      <c r="QQG91" s="103"/>
      <c r="QQH91" s="103"/>
      <c r="QQI91" s="103"/>
      <c r="QQJ91" s="103"/>
      <c r="QQK91" s="184"/>
      <c r="QQL91" s="108"/>
      <c r="QQM91" s="103"/>
      <c r="QQN91" s="103"/>
      <c r="QQO91" s="103"/>
      <c r="QQP91" s="103"/>
      <c r="QQQ91" s="103"/>
      <c r="QQR91" s="103"/>
      <c r="QQS91" s="184"/>
      <c r="QQT91" s="108"/>
      <c r="QQU91" s="103"/>
      <c r="QQV91" s="103"/>
      <c r="QQW91" s="103"/>
      <c r="QQX91" s="103"/>
      <c r="QQY91" s="103"/>
      <c r="QQZ91" s="103"/>
      <c r="QRA91" s="184"/>
      <c r="QRB91" s="108"/>
      <c r="QRC91" s="103"/>
      <c r="QRD91" s="103"/>
      <c r="QRE91" s="103"/>
      <c r="QRF91" s="103"/>
      <c r="QRG91" s="103"/>
      <c r="QRH91" s="103"/>
      <c r="QRI91" s="184"/>
      <c r="QRJ91" s="108"/>
      <c r="QRK91" s="103"/>
      <c r="QRL91" s="103"/>
      <c r="QRM91" s="103"/>
      <c r="QRN91" s="103"/>
      <c r="QRO91" s="103"/>
      <c r="QRP91" s="103"/>
      <c r="QRQ91" s="184"/>
      <c r="QRR91" s="108"/>
      <c r="QRS91" s="103"/>
      <c r="QRT91" s="103"/>
      <c r="QRU91" s="103"/>
      <c r="QRV91" s="103"/>
      <c r="QRW91" s="103"/>
      <c r="QRX91" s="103"/>
      <c r="QRY91" s="184"/>
      <c r="QRZ91" s="108"/>
      <c r="QSA91" s="103"/>
      <c r="QSB91" s="103"/>
      <c r="QSC91" s="103"/>
      <c r="QSD91" s="103"/>
      <c r="QSE91" s="103"/>
      <c r="QSF91" s="103"/>
      <c r="QSG91" s="184"/>
      <c r="QSH91" s="108"/>
      <c r="QSI91" s="103"/>
      <c r="QSJ91" s="103"/>
      <c r="QSK91" s="103"/>
      <c r="QSL91" s="103"/>
      <c r="QSM91" s="103"/>
      <c r="QSN91" s="103"/>
      <c r="QSO91" s="184"/>
      <c r="QSP91" s="108"/>
      <c r="QSQ91" s="103"/>
      <c r="QSR91" s="103"/>
      <c r="QSS91" s="103"/>
      <c r="QST91" s="103"/>
      <c r="QSU91" s="103"/>
      <c r="QSV91" s="103"/>
      <c r="QSW91" s="184"/>
      <c r="QSX91" s="108"/>
      <c r="QSY91" s="103"/>
      <c r="QSZ91" s="103"/>
      <c r="QTA91" s="103"/>
      <c r="QTB91" s="103"/>
      <c r="QTC91" s="103"/>
      <c r="QTD91" s="103"/>
      <c r="QTE91" s="184"/>
      <c r="QTF91" s="108"/>
      <c r="QTG91" s="103"/>
      <c r="QTH91" s="103"/>
      <c r="QTI91" s="103"/>
      <c r="QTJ91" s="103"/>
      <c r="QTK91" s="103"/>
      <c r="QTL91" s="103"/>
      <c r="QTM91" s="184"/>
      <c r="QTN91" s="108"/>
      <c r="QTO91" s="103"/>
      <c r="QTP91" s="103"/>
      <c r="QTQ91" s="103"/>
      <c r="QTR91" s="103"/>
      <c r="QTS91" s="103"/>
      <c r="QTT91" s="103"/>
      <c r="QTU91" s="184"/>
      <c r="QTV91" s="108"/>
      <c r="QTW91" s="103"/>
      <c r="QTX91" s="103"/>
      <c r="QTY91" s="103"/>
      <c r="QTZ91" s="103"/>
      <c r="QUA91" s="103"/>
      <c r="QUB91" s="103"/>
      <c r="QUC91" s="184"/>
      <c r="QUD91" s="108"/>
      <c r="QUE91" s="103"/>
      <c r="QUF91" s="103"/>
      <c r="QUG91" s="103"/>
      <c r="QUH91" s="103"/>
      <c r="QUI91" s="103"/>
      <c r="QUJ91" s="103"/>
      <c r="QUK91" s="184"/>
      <c r="QUL91" s="108"/>
      <c r="QUM91" s="103"/>
      <c r="QUN91" s="103"/>
      <c r="QUO91" s="103"/>
      <c r="QUP91" s="103"/>
      <c r="QUQ91" s="103"/>
      <c r="QUR91" s="103"/>
      <c r="QUS91" s="184"/>
      <c r="QUT91" s="108"/>
      <c r="QUU91" s="103"/>
      <c r="QUV91" s="103"/>
      <c r="QUW91" s="103"/>
      <c r="QUX91" s="103"/>
      <c r="QUY91" s="103"/>
      <c r="QUZ91" s="103"/>
      <c r="QVA91" s="184"/>
      <c r="QVB91" s="108"/>
      <c r="QVC91" s="103"/>
      <c r="QVD91" s="103"/>
      <c r="QVE91" s="103"/>
      <c r="QVF91" s="103"/>
      <c r="QVG91" s="103"/>
      <c r="QVH91" s="103"/>
      <c r="QVI91" s="184"/>
      <c r="QVJ91" s="108"/>
      <c r="QVK91" s="103"/>
      <c r="QVL91" s="103"/>
      <c r="QVM91" s="103"/>
      <c r="QVN91" s="103"/>
      <c r="QVO91" s="103"/>
      <c r="QVP91" s="103"/>
      <c r="QVQ91" s="184"/>
      <c r="QVR91" s="108"/>
      <c r="QVS91" s="103"/>
      <c r="QVT91" s="103"/>
      <c r="QVU91" s="103"/>
      <c r="QVV91" s="103"/>
      <c r="QVW91" s="103"/>
      <c r="QVX91" s="103"/>
      <c r="QVY91" s="184"/>
      <c r="QVZ91" s="108"/>
      <c r="QWA91" s="103"/>
      <c r="QWB91" s="103"/>
      <c r="QWC91" s="103"/>
      <c r="QWD91" s="103"/>
      <c r="QWE91" s="103"/>
      <c r="QWF91" s="103"/>
      <c r="QWG91" s="184"/>
      <c r="QWH91" s="108"/>
      <c r="QWI91" s="103"/>
      <c r="QWJ91" s="103"/>
      <c r="QWK91" s="103"/>
      <c r="QWL91" s="103"/>
      <c r="QWM91" s="103"/>
      <c r="QWN91" s="103"/>
      <c r="QWO91" s="184"/>
      <c r="QWP91" s="108"/>
      <c r="QWQ91" s="103"/>
      <c r="QWR91" s="103"/>
      <c r="QWS91" s="103"/>
      <c r="QWT91" s="103"/>
      <c r="QWU91" s="103"/>
      <c r="QWV91" s="103"/>
      <c r="QWW91" s="184"/>
      <c r="QWX91" s="108"/>
      <c r="QWY91" s="103"/>
      <c r="QWZ91" s="103"/>
      <c r="QXA91" s="103"/>
      <c r="QXB91" s="103"/>
      <c r="QXC91" s="103"/>
      <c r="QXD91" s="103"/>
      <c r="QXE91" s="184"/>
      <c r="QXF91" s="108"/>
      <c r="QXG91" s="103"/>
      <c r="QXH91" s="103"/>
      <c r="QXI91" s="103"/>
      <c r="QXJ91" s="103"/>
      <c r="QXK91" s="103"/>
      <c r="QXL91" s="103"/>
      <c r="QXM91" s="184"/>
      <c r="QXN91" s="108"/>
      <c r="QXO91" s="103"/>
      <c r="QXP91" s="103"/>
      <c r="QXQ91" s="103"/>
      <c r="QXR91" s="103"/>
      <c r="QXS91" s="103"/>
      <c r="QXT91" s="103"/>
      <c r="QXU91" s="184"/>
      <c r="QXV91" s="108"/>
      <c r="QXW91" s="103"/>
      <c r="QXX91" s="103"/>
      <c r="QXY91" s="103"/>
      <c r="QXZ91" s="103"/>
      <c r="QYA91" s="103"/>
      <c r="QYB91" s="103"/>
      <c r="QYC91" s="184"/>
      <c r="QYD91" s="108"/>
      <c r="QYE91" s="103"/>
      <c r="QYF91" s="103"/>
      <c r="QYG91" s="103"/>
      <c r="QYH91" s="103"/>
      <c r="QYI91" s="103"/>
      <c r="QYJ91" s="103"/>
      <c r="QYK91" s="184"/>
      <c r="QYL91" s="108"/>
      <c r="QYM91" s="103"/>
      <c r="QYN91" s="103"/>
      <c r="QYO91" s="103"/>
      <c r="QYP91" s="103"/>
      <c r="QYQ91" s="103"/>
      <c r="QYR91" s="103"/>
      <c r="QYS91" s="184"/>
      <c r="QYT91" s="108"/>
      <c r="QYU91" s="103"/>
      <c r="QYV91" s="103"/>
      <c r="QYW91" s="103"/>
      <c r="QYX91" s="103"/>
      <c r="QYY91" s="103"/>
      <c r="QYZ91" s="103"/>
      <c r="QZA91" s="184"/>
      <c r="QZB91" s="108"/>
      <c r="QZC91" s="103"/>
      <c r="QZD91" s="103"/>
      <c r="QZE91" s="103"/>
      <c r="QZF91" s="103"/>
      <c r="QZG91" s="103"/>
      <c r="QZH91" s="103"/>
      <c r="QZI91" s="184"/>
      <c r="QZJ91" s="108"/>
      <c r="QZK91" s="103"/>
      <c r="QZL91" s="103"/>
      <c r="QZM91" s="103"/>
      <c r="QZN91" s="103"/>
      <c r="QZO91" s="103"/>
      <c r="QZP91" s="103"/>
      <c r="QZQ91" s="184"/>
      <c r="QZR91" s="108"/>
      <c r="QZS91" s="103"/>
      <c r="QZT91" s="103"/>
      <c r="QZU91" s="103"/>
      <c r="QZV91" s="103"/>
      <c r="QZW91" s="103"/>
      <c r="QZX91" s="103"/>
      <c r="QZY91" s="184"/>
      <c r="QZZ91" s="108"/>
      <c r="RAA91" s="103"/>
      <c r="RAB91" s="103"/>
      <c r="RAC91" s="103"/>
      <c r="RAD91" s="103"/>
      <c r="RAE91" s="103"/>
      <c r="RAF91" s="103"/>
      <c r="RAG91" s="184"/>
      <c r="RAH91" s="108"/>
      <c r="RAI91" s="103"/>
      <c r="RAJ91" s="103"/>
      <c r="RAK91" s="103"/>
      <c r="RAL91" s="103"/>
      <c r="RAM91" s="103"/>
      <c r="RAN91" s="103"/>
      <c r="RAO91" s="184"/>
      <c r="RAP91" s="108"/>
      <c r="RAQ91" s="103"/>
      <c r="RAR91" s="103"/>
      <c r="RAS91" s="103"/>
      <c r="RAT91" s="103"/>
      <c r="RAU91" s="103"/>
      <c r="RAV91" s="103"/>
      <c r="RAW91" s="184"/>
      <c r="RAX91" s="108"/>
      <c r="RAY91" s="103"/>
      <c r="RAZ91" s="103"/>
      <c r="RBA91" s="103"/>
      <c r="RBB91" s="103"/>
      <c r="RBC91" s="103"/>
      <c r="RBD91" s="103"/>
      <c r="RBE91" s="184"/>
      <c r="RBF91" s="108"/>
      <c r="RBG91" s="103"/>
      <c r="RBH91" s="103"/>
      <c r="RBI91" s="103"/>
      <c r="RBJ91" s="103"/>
      <c r="RBK91" s="103"/>
      <c r="RBL91" s="103"/>
      <c r="RBM91" s="184"/>
      <c r="RBN91" s="108"/>
      <c r="RBO91" s="103"/>
      <c r="RBP91" s="103"/>
      <c r="RBQ91" s="103"/>
      <c r="RBR91" s="103"/>
      <c r="RBS91" s="103"/>
      <c r="RBT91" s="103"/>
      <c r="RBU91" s="184"/>
      <c r="RBV91" s="108"/>
      <c r="RBW91" s="103"/>
      <c r="RBX91" s="103"/>
      <c r="RBY91" s="103"/>
      <c r="RBZ91" s="103"/>
      <c r="RCA91" s="103"/>
      <c r="RCB91" s="103"/>
      <c r="RCC91" s="184"/>
      <c r="RCD91" s="108"/>
      <c r="RCE91" s="103"/>
      <c r="RCF91" s="103"/>
      <c r="RCG91" s="103"/>
      <c r="RCH91" s="103"/>
      <c r="RCI91" s="103"/>
      <c r="RCJ91" s="103"/>
      <c r="RCK91" s="184"/>
      <c r="RCL91" s="108"/>
      <c r="RCM91" s="103"/>
      <c r="RCN91" s="103"/>
      <c r="RCO91" s="103"/>
      <c r="RCP91" s="103"/>
      <c r="RCQ91" s="103"/>
      <c r="RCR91" s="103"/>
      <c r="RCS91" s="184"/>
      <c r="RCT91" s="108"/>
      <c r="RCU91" s="103"/>
      <c r="RCV91" s="103"/>
      <c r="RCW91" s="103"/>
      <c r="RCX91" s="103"/>
      <c r="RCY91" s="103"/>
      <c r="RCZ91" s="103"/>
      <c r="RDA91" s="184"/>
      <c r="RDB91" s="108"/>
      <c r="RDC91" s="103"/>
      <c r="RDD91" s="103"/>
      <c r="RDE91" s="103"/>
      <c r="RDF91" s="103"/>
      <c r="RDG91" s="103"/>
      <c r="RDH91" s="103"/>
      <c r="RDI91" s="184"/>
      <c r="RDJ91" s="108"/>
      <c r="RDK91" s="103"/>
      <c r="RDL91" s="103"/>
      <c r="RDM91" s="103"/>
      <c r="RDN91" s="103"/>
      <c r="RDO91" s="103"/>
      <c r="RDP91" s="103"/>
      <c r="RDQ91" s="184"/>
      <c r="RDR91" s="108"/>
      <c r="RDS91" s="103"/>
      <c r="RDT91" s="103"/>
      <c r="RDU91" s="103"/>
      <c r="RDV91" s="103"/>
      <c r="RDW91" s="103"/>
      <c r="RDX91" s="103"/>
      <c r="RDY91" s="184"/>
      <c r="RDZ91" s="108"/>
      <c r="REA91" s="103"/>
      <c r="REB91" s="103"/>
      <c r="REC91" s="103"/>
      <c r="RED91" s="103"/>
      <c r="REE91" s="103"/>
      <c r="REF91" s="103"/>
      <c r="REG91" s="184"/>
      <c r="REH91" s="108"/>
      <c r="REI91" s="103"/>
      <c r="REJ91" s="103"/>
      <c r="REK91" s="103"/>
      <c r="REL91" s="103"/>
      <c r="REM91" s="103"/>
      <c r="REN91" s="103"/>
      <c r="REO91" s="184"/>
      <c r="REP91" s="108"/>
      <c r="REQ91" s="103"/>
      <c r="RER91" s="103"/>
      <c r="RES91" s="103"/>
      <c r="RET91" s="103"/>
      <c r="REU91" s="103"/>
      <c r="REV91" s="103"/>
      <c r="REW91" s="184"/>
      <c r="REX91" s="108"/>
      <c r="REY91" s="103"/>
      <c r="REZ91" s="103"/>
      <c r="RFA91" s="103"/>
      <c r="RFB91" s="103"/>
      <c r="RFC91" s="103"/>
      <c r="RFD91" s="103"/>
      <c r="RFE91" s="184"/>
      <c r="RFF91" s="108"/>
      <c r="RFG91" s="103"/>
      <c r="RFH91" s="103"/>
      <c r="RFI91" s="103"/>
      <c r="RFJ91" s="103"/>
      <c r="RFK91" s="103"/>
      <c r="RFL91" s="103"/>
      <c r="RFM91" s="184"/>
      <c r="RFN91" s="108"/>
      <c r="RFO91" s="103"/>
      <c r="RFP91" s="103"/>
      <c r="RFQ91" s="103"/>
      <c r="RFR91" s="103"/>
      <c r="RFS91" s="103"/>
      <c r="RFT91" s="103"/>
      <c r="RFU91" s="184"/>
      <c r="RFV91" s="108"/>
      <c r="RFW91" s="103"/>
      <c r="RFX91" s="103"/>
      <c r="RFY91" s="103"/>
      <c r="RFZ91" s="103"/>
      <c r="RGA91" s="103"/>
      <c r="RGB91" s="103"/>
      <c r="RGC91" s="184"/>
      <c r="RGD91" s="108"/>
      <c r="RGE91" s="103"/>
      <c r="RGF91" s="103"/>
      <c r="RGG91" s="103"/>
      <c r="RGH91" s="103"/>
      <c r="RGI91" s="103"/>
      <c r="RGJ91" s="103"/>
      <c r="RGK91" s="184"/>
      <c r="RGL91" s="108"/>
      <c r="RGM91" s="103"/>
      <c r="RGN91" s="103"/>
      <c r="RGO91" s="103"/>
      <c r="RGP91" s="103"/>
      <c r="RGQ91" s="103"/>
      <c r="RGR91" s="103"/>
      <c r="RGS91" s="184"/>
      <c r="RGT91" s="108"/>
      <c r="RGU91" s="103"/>
      <c r="RGV91" s="103"/>
      <c r="RGW91" s="103"/>
      <c r="RGX91" s="103"/>
      <c r="RGY91" s="103"/>
      <c r="RGZ91" s="103"/>
      <c r="RHA91" s="184"/>
      <c r="RHB91" s="108"/>
      <c r="RHC91" s="103"/>
      <c r="RHD91" s="103"/>
      <c r="RHE91" s="103"/>
      <c r="RHF91" s="103"/>
      <c r="RHG91" s="103"/>
      <c r="RHH91" s="103"/>
      <c r="RHI91" s="184"/>
      <c r="RHJ91" s="108"/>
      <c r="RHK91" s="103"/>
      <c r="RHL91" s="103"/>
      <c r="RHM91" s="103"/>
      <c r="RHN91" s="103"/>
      <c r="RHO91" s="103"/>
      <c r="RHP91" s="103"/>
      <c r="RHQ91" s="184"/>
      <c r="RHR91" s="108"/>
      <c r="RHS91" s="103"/>
      <c r="RHT91" s="103"/>
      <c r="RHU91" s="103"/>
      <c r="RHV91" s="103"/>
      <c r="RHW91" s="103"/>
      <c r="RHX91" s="103"/>
      <c r="RHY91" s="184"/>
      <c r="RHZ91" s="108"/>
      <c r="RIA91" s="103"/>
      <c r="RIB91" s="103"/>
      <c r="RIC91" s="103"/>
      <c r="RID91" s="103"/>
      <c r="RIE91" s="103"/>
      <c r="RIF91" s="103"/>
      <c r="RIG91" s="184"/>
      <c r="RIH91" s="108"/>
      <c r="RII91" s="103"/>
      <c r="RIJ91" s="103"/>
      <c r="RIK91" s="103"/>
      <c r="RIL91" s="103"/>
      <c r="RIM91" s="103"/>
      <c r="RIN91" s="103"/>
      <c r="RIO91" s="184"/>
      <c r="RIP91" s="108"/>
      <c r="RIQ91" s="103"/>
      <c r="RIR91" s="103"/>
      <c r="RIS91" s="103"/>
      <c r="RIT91" s="103"/>
      <c r="RIU91" s="103"/>
      <c r="RIV91" s="103"/>
      <c r="RIW91" s="184"/>
      <c r="RIX91" s="108"/>
      <c r="RIY91" s="103"/>
      <c r="RIZ91" s="103"/>
      <c r="RJA91" s="103"/>
      <c r="RJB91" s="103"/>
      <c r="RJC91" s="103"/>
      <c r="RJD91" s="103"/>
      <c r="RJE91" s="184"/>
      <c r="RJF91" s="108"/>
      <c r="RJG91" s="103"/>
      <c r="RJH91" s="103"/>
      <c r="RJI91" s="103"/>
      <c r="RJJ91" s="103"/>
      <c r="RJK91" s="103"/>
      <c r="RJL91" s="103"/>
      <c r="RJM91" s="184"/>
      <c r="RJN91" s="108"/>
      <c r="RJO91" s="103"/>
      <c r="RJP91" s="103"/>
      <c r="RJQ91" s="103"/>
      <c r="RJR91" s="103"/>
      <c r="RJS91" s="103"/>
      <c r="RJT91" s="103"/>
      <c r="RJU91" s="184"/>
      <c r="RJV91" s="108"/>
      <c r="RJW91" s="103"/>
      <c r="RJX91" s="103"/>
      <c r="RJY91" s="103"/>
      <c r="RJZ91" s="103"/>
      <c r="RKA91" s="103"/>
      <c r="RKB91" s="103"/>
      <c r="RKC91" s="184"/>
      <c r="RKD91" s="108"/>
      <c r="RKE91" s="103"/>
      <c r="RKF91" s="103"/>
      <c r="RKG91" s="103"/>
      <c r="RKH91" s="103"/>
      <c r="RKI91" s="103"/>
      <c r="RKJ91" s="103"/>
      <c r="RKK91" s="184"/>
      <c r="RKL91" s="108"/>
      <c r="RKM91" s="103"/>
      <c r="RKN91" s="103"/>
      <c r="RKO91" s="103"/>
      <c r="RKP91" s="103"/>
      <c r="RKQ91" s="103"/>
      <c r="RKR91" s="103"/>
      <c r="RKS91" s="184"/>
      <c r="RKT91" s="108"/>
      <c r="RKU91" s="103"/>
      <c r="RKV91" s="103"/>
      <c r="RKW91" s="103"/>
      <c r="RKX91" s="103"/>
      <c r="RKY91" s="103"/>
      <c r="RKZ91" s="103"/>
      <c r="RLA91" s="184"/>
      <c r="RLB91" s="108"/>
      <c r="RLC91" s="103"/>
      <c r="RLD91" s="103"/>
      <c r="RLE91" s="103"/>
      <c r="RLF91" s="103"/>
      <c r="RLG91" s="103"/>
      <c r="RLH91" s="103"/>
      <c r="RLI91" s="184"/>
      <c r="RLJ91" s="108"/>
      <c r="RLK91" s="103"/>
      <c r="RLL91" s="103"/>
      <c r="RLM91" s="103"/>
      <c r="RLN91" s="103"/>
      <c r="RLO91" s="103"/>
      <c r="RLP91" s="103"/>
      <c r="RLQ91" s="184"/>
      <c r="RLR91" s="108"/>
      <c r="RLS91" s="103"/>
      <c r="RLT91" s="103"/>
      <c r="RLU91" s="103"/>
      <c r="RLV91" s="103"/>
      <c r="RLW91" s="103"/>
      <c r="RLX91" s="103"/>
      <c r="RLY91" s="184"/>
      <c r="RLZ91" s="108"/>
      <c r="RMA91" s="103"/>
      <c r="RMB91" s="103"/>
      <c r="RMC91" s="103"/>
      <c r="RMD91" s="103"/>
      <c r="RME91" s="103"/>
      <c r="RMF91" s="103"/>
      <c r="RMG91" s="184"/>
      <c r="RMH91" s="108"/>
      <c r="RMI91" s="103"/>
      <c r="RMJ91" s="103"/>
      <c r="RMK91" s="103"/>
      <c r="RML91" s="103"/>
      <c r="RMM91" s="103"/>
      <c r="RMN91" s="103"/>
      <c r="RMO91" s="184"/>
      <c r="RMP91" s="108"/>
      <c r="RMQ91" s="103"/>
      <c r="RMR91" s="103"/>
      <c r="RMS91" s="103"/>
      <c r="RMT91" s="103"/>
      <c r="RMU91" s="103"/>
      <c r="RMV91" s="103"/>
      <c r="RMW91" s="184"/>
      <c r="RMX91" s="108"/>
      <c r="RMY91" s="103"/>
      <c r="RMZ91" s="103"/>
      <c r="RNA91" s="103"/>
      <c r="RNB91" s="103"/>
      <c r="RNC91" s="103"/>
      <c r="RND91" s="103"/>
      <c r="RNE91" s="184"/>
      <c r="RNF91" s="108"/>
      <c r="RNG91" s="103"/>
      <c r="RNH91" s="103"/>
      <c r="RNI91" s="103"/>
      <c r="RNJ91" s="103"/>
      <c r="RNK91" s="103"/>
      <c r="RNL91" s="103"/>
      <c r="RNM91" s="184"/>
      <c r="RNN91" s="108"/>
      <c r="RNO91" s="103"/>
      <c r="RNP91" s="103"/>
      <c r="RNQ91" s="103"/>
      <c r="RNR91" s="103"/>
      <c r="RNS91" s="103"/>
      <c r="RNT91" s="103"/>
      <c r="RNU91" s="184"/>
      <c r="RNV91" s="108"/>
      <c r="RNW91" s="103"/>
      <c r="RNX91" s="103"/>
      <c r="RNY91" s="103"/>
      <c r="RNZ91" s="103"/>
      <c r="ROA91" s="103"/>
      <c r="ROB91" s="103"/>
      <c r="ROC91" s="184"/>
      <c r="ROD91" s="108"/>
      <c r="ROE91" s="103"/>
      <c r="ROF91" s="103"/>
      <c r="ROG91" s="103"/>
      <c r="ROH91" s="103"/>
      <c r="ROI91" s="103"/>
      <c r="ROJ91" s="103"/>
      <c r="ROK91" s="184"/>
      <c r="ROL91" s="108"/>
      <c r="ROM91" s="103"/>
      <c r="RON91" s="103"/>
      <c r="ROO91" s="103"/>
      <c r="ROP91" s="103"/>
      <c r="ROQ91" s="103"/>
      <c r="ROR91" s="103"/>
      <c r="ROS91" s="184"/>
      <c r="ROT91" s="108"/>
      <c r="ROU91" s="103"/>
      <c r="ROV91" s="103"/>
      <c r="ROW91" s="103"/>
      <c r="ROX91" s="103"/>
      <c r="ROY91" s="103"/>
      <c r="ROZ91" s="103"/>
      <c r="RPA91" s="184"/>
      <c r="RPB91" s="108"/>
      <c r="RPC91" s="103"/>
      <c r="RPD91" s="103"/>
      <c r="RPE91" s="103"/>
      <c r="RPF91" s="103"/>
      <c r="RPG91" s="103"/>
      <c r="RPH91" s="103"/>
      <c r="RPI91" s="184"/>
      <c r="RPJ91" s="108"/>
      <c r="RPK91" s="103"/>
      <c r="RPL91" s="103"/>
      <c r="RPM91" s="103"/>
      <c r="RPN91" s="103"/>
      <c r="RPO91" s="103"/>
      <c r="RPP91" s="103"/>
      <c r="RPQ91" s="184"/>
      <c r="RPR91" s="108"/>
      <c r="RPS91" s="103"/>
      <c r="RPT91" s="103"/>
      <c r="RPU91" s="103"/>
      <c r="RPV91" s="103"/>
      <c r="RPW91" s="103"/>
      <c r="RPX91" s="103"/>
      <c r="RPY91" s="184"/>
      <c r="RPZ91" s="108"/>
      <c r="RQA91" s="103"/>
      <c r="RQB91" s="103"/>
      <c r="RQC91" s="103"/>
      <c r="RQD91" s="103"/>
      <c r="RQE91" s="103"/>
      <c r="RQF91" s="103"/>
      <c r="RQG91" s="184"/>
      <c r="RQH91" s="108"/>
      <c r="RQI91" s="103"/>
      <c r="RQJ91" s="103"/>
      <c r="RQK91" s="103"/>
      <c r="RQL91" s="103"/>
      <c r="RQM91" s="103"/>
      <c r="RQN91" s="103"/>
      <c r="RQO91" s="184"/>
      <c r="RQP91" s="108"/>
      <c r="RQQ91" s="103"/>
      <c r="RQR91" s="103"/>
      <c r="RQS91" s="103"/>
      <c r="RQT91" s="103"/>
      <c r="RQU91" s="103"/>
      <c r="RQV91" s="103"/>
      <c r="RQW91" s="184"/>
      <c r="RQX91" s="108"/>
      <c r="RQY91" s="103"/>
      <c r="RQZ91" s="103"/>
      <c r="RRA91" s="103"/>
      <c r="RRB91" s="103"/>
      <c r="RRC91" s="103"/>
      <c r="RRD91" s="103"/>
      <c r="RRE91" s="184"/>
      <c r="RRF91" s="108"/>
      <c r="RRG91" s="103"/>
      <c r="RRH91" s="103"/>
      <c r="RRI91" s="103"/>
      <c r="RRJ91" s="103"/>
      <c r="RRK91" s="103"/>
      <c r="RRL91" s="103"/>
      <c r="RRM91" s="184"/>
      <c r="RRN91" s="108"/>
      <c r="RRO91" s="103"/>
      <c r="RRP91" s="103"/>
      <c r="RRQ91" s="103"/>
      <c r="RRR91" s="103"/>
      <c r="RRS91" s="103"/>
      <c r="RRT91" s="103"/>
      <c r="RRU91" s="184"/>
      <c r="RRV91" s="108"/>
      <c r="RRW91" s="103"/>
      <c r="RRX91" s="103"/>
      <c r="RRY91" s="103"/>
      <c r="RRZ91" s="103"/>
      <c r="RSA91" s="103"/>
      <c r="RSB91" s="103"/>
      <c r="RSC91" s="184"/>
      <c r="RSD91" s="108"/>
      <c r="RSE91" s="103"/>
      <c r="RSF91" s="103"/>
      <c r="RSG91" s="103"/>
      <c r="RSH91" s="103"/>
      <c r="RSI91" s="103"/>
      <c r="RSJ91" s="103"/>
      <c r="RSK91" s="184"/>
      <c r="RSL91" s="108"/>
      <c r="RSM91" s="103"/>
      <c r="RSN91" s="103"/>
      <c r="RSO91" s="103"/>
      <c r="RSP91" s="103"/>
      <c r="RSQ91" s="103"/>
      <c r="RSR91" s="103"/>
      <c r="RSS91" s="184"/>
      <c r="RST91" s="108"/>
      <c r="RSU91" s="103"/>
      <c r="RSV91" s="103"/>
      <c r="RSW91" s="103"/>
      <c r="RSX91" s="103"/>
      <c r="RSY91" s="103"/>
      <c r="RSZ91" s="103"/>
      <c r="RTA91" s="184"/>
      <c r="RTB91" s="108"/>
      <c r="RTC91" s="103"/>
      <c r="RTD91" s="103"/>
      <c r="RTE91" s="103"/>
      <c r="RTF91" s="103"/>
      <c r="RTG91" s="103"/>
      <c r="RTH91" s="103"/>
      <c r="RTI91" s="184"/>
      <c r="RTJ91" s="108"/>
      <c r="RTK91" s="103"/>
      <c r="RTL91" s="103"/>
      <c r="RTM91" s="103"/>
      <c r="RTN91" s="103"/>
      <c r="RTO91" s="103"/>
      <c r="RTP91" s="103"/>
      <c r="RTQ91" s="184"/>
      <c r="RTR91" s="108"/>
      <c r="RTS91" s="103"/>
      <c r="RTT91" s="103"/>
      <c r="RTU91" s="103"/>
      <c r="RTV91" s="103"/>
      <c r="RTW91" s="103"/>
      <c r="RTX91" s="103"/>
      <c r="RTY91" s="184"/>
      <c r="RTZ91" s="108"/>
      <c r="RUA91" s="103"/>
      <c r="RUB91" s="103"/>
      <c r="RUC91" s="103"/>
      <c r="RUD91" s="103"/>
      <c r="RUE91" s="103"/>
      <c r="RUF91" s="103"/>
      <c r="RUG91" s="184"/>
      <c r="RUH91" s="108"/>
      <c r="RUI91" s="103"/>
      <c r="RUJ91" s="103"/>
      <c r="RUK91" s="103"/>
      <c r="RUL91" s="103"/>
      <c r="RUM91" s="103"/>
      <c r="RUN91" s="103"/>
      <c r="RUO91" s="184"/>
      <c r="RUP91" s="108"/>
      <c r="RUQ91" s="103"/>
      <c r="RUR91" s="103"/>
      <c r="RUS91" s="103"/>
      <c r="RUT91" s="103"/>
      <c r="RUU91" s="103"/>
      <c r="RUV91" s="103"/>
      <c r="RUW91" s="184"/>
      <c r="RUX91" s="108"/>
      <c r="RUY91" s="103"/>
      <c r="RUZ91" s="103"/>
      <c r="RVA91" s="103"/>
      <c r="RVB91" s="103"/>
      <c r="RVC91" s="103"/>
      <c r="RVD91" s="103"/>
      <c r="RVE91" s="184"/>
      <c r="RVF91" s="108"/>
      <c r="RVG91" s="103"/>
      <c r="RVH91" s="103"/>
      <c r="RVI91" s="103"/>
      <c r="RVJ91" s="103"/>
      <c r="RVK91" s="103"/>
      <c r="RVL91" s="103"/>
      <c r="RVM91" s="184"/>
      <c r="RVN91" s="108"/>
      <c r="RVO91" s="103"/>
      <c r="RVP91" s="103"/>
      <c r="RVQ91" s="103"/>
      <c r="RVR91" s="103"/>
      <c r="RVS91" s="103"/>
      <c r="RVT91" s="103"/>
      <c r="RVU91" s="184"/>
      <c r="RVV91" s="108"/>
      <c r="RVW91" s="103"/>
      <c r="RVX91" s="103"/>
      <c r="RVY91" s="103"/>
      <c r="RVZ91" s="103"/>
      <c r="RWA91" s="103"/>
      <c r="RWB91" s="103"/>
      <c r="RWC91" s="184"/>
      <c r="RWD91" s="108"/>
      <c r="RWE91" s="103"/>
      <c r="RWF91" s="103"/>
      <c r="RWG91" s="103"/>
      <c r="RWH91" s="103"/>
      <c r="RWI91" s="103"/>
      <c r="RWJ91" s="103"/>
      <c r="RWK91" s="184"/>
      <c r="RWL91" s="108"/>
      <c r="RWM91" s="103"/>
      <c r="RWN91" s="103"/>
      <c r="RWO91" s="103"/>
      <c r="RWP91" s="103"/>
      <c r="RWQ91" s="103"/>
      <c r="RWR91" s="103"/>
      <c r="RWS91" s="184"/>
      <c r="RWT91" s="108"/>
      <c r="RWU91" s="103"/>
      <c r="RWV91" s="103"/>
      <c r="RWW91" s="103"/>
      <c r="RWX91" s="103"/>
      <c r="RWY91" s="103"/>
      <c r="RWZ91" s="103"/>
      <c r="RXA91" s="184"/>
      <c r="RXB91" s="108"/>
      <c r="RXC91" s="103"/>
      <c r="RXD91" s="103"/>
      <c r="RXE91" s="103"/>
      <c r="RXF91" s="103"/>
      <c r="RXG91" s="103"/>
      <c r="RXH91" s="103"/>
      <c r="RXI91" s="184"/>
      <c r="RXJ91" s="108"/>
      <c r="RXK91" s="103"/>
      <c r="RXL91" s="103"/>
      <c r="RXM91" s="103"/>
      <c r="RXN91" s="103"/>
      <c r="RXO91" s="103"/>
      <c r="RXP91" s="103"/>
      <c r="RXQ91" s="184"/>
      <c r="RXR91" s="108"/>
      <c r="RXS91" s="103"/>
      <c r="RXT91" s="103"/>
      <c r="RXU91" s="103"/>
      <c r="RXV91" s="103"/>
      <c r="RXW91" s="103"/>
      <c r="RXX91" s="103"/>
      <c r="RXY91" s="184"/>
      <c r="RXZ91" s="108"/>
      <c r="RYA91" s="103"/>
      <c r="RYB91" s="103"/>
      <c r="RYC91" s="103"/>
      <c r="RYD91" s="103"/>
      <c r="RYE91" s="103"/>
      <c r="RYF91" s="103"/>
      <c r="RYG91" s="184"/>
      <c r="RYH91" s="108"/>
      <c r="RYI91" s="103"/>
      <c r="RYJ91" s="103"/>
      <c r="RYK91" s="103"/>
      <c r="RYL91" s="103"/>
      <c r="RYM91" s="103"/>
      <c r="RYN91" s="103"/>
      <c r="RYO91" s="184"/>
      <c r="RYP91" s="108"/>
      <c r="RYQ91" s="103"/>
      <c r="RYR91" s="103"/>
      <c r="RYS91" s="103"/>
      <c r="RYT91" s="103"/>
      <c r="RYU91" s="103"/>
      <c r="RYV91" s="103"/>
      <c r="RYW91" s="184"/>
      <c r="RYX91" s="108"/>
      <c r="RYY91" s="103"/>
      <c r="RYZ91" s="103"/>
      <c r="RZA91" s="103"/>
      <c r="RZB91" s="103"/>
      <c r="RZC91" s="103"/>
      <c r="RZD91" s="103"/>
      <c r="RZE91" s="184"/>
      <c r="RZF91" s="108"/>
      <c r="RZG91" s="103"/>
      <c r="RZH91" s="103"/>
      <c r="RZI91" s="103"/>
      <c r="RZJ91" s="103"/>
      <c r="RZK91" s="103"/>
      <c r="RZL91" s="103"/>
      <c r="RZM91" s="184"/>
      <c r="RZN91" s="108"/>
      <c r="RZO91" s="103"/>
      <c r="RZP91" s="103"/>
      <c r="RZQ91" s="103"/>
      <c r="RZR91" s="103"/>
      <c r="RZS91" s="103"/>
      <c r="RZT91" s="103"/>
      <c r="RZU91" s="184"/>
      <c r="RZV91" s="108"/>
      <c r="RZW91" s="103"/>
      <c r="RZX91" s="103"/>
      <c r="RZY91" s="103"/>
      <c r="RZZ91" s="103"/>
      <c r="SAA91" s="103"/>
      <c r="SAB91" s="103"/>
      <c r="SAC91" s="184"/>
      <c r="SAD91" s="108"/>
      <c r="SAE91" s="103"/>
      <c r="SAF91" s="103"/>
      <c r="SAG91" s="103"/>
      <c r="SAH91" s="103"/>
      <c r="SAI91" s="103"/>
      <c r="SAJ91" s="103"/>
      <c r="SAK91" s="184"/>
      <c r="SAL91" s="108"/>
      <c r="SAM91" s="103"/>
      <c r="SAN91" s="103"/>
      <c r="SAO91" s="103"/>
      <c r="SAP91" s="103"/>
      <c r="SAQ91" s="103"/>
      <c r="SAR91" s="103"/>
      <c r="SAS91" s="184"/>
      <c r="SAT91" s="108"/>
      <c r="SAU91" s="103"/>
      <c r="SAV91" s="103"/>
      <c r="SAW91" s="103"/>
      <c r="SAX91" s="103"/>
      <c r="SAY91" s="103"/>
      <c r="SAZ91" s="103"/>
      <c r="SBA91" s="184"/>
      <c r="SBB91" s="108"/>
      <c r="SBC91" s="103"/>
      <c r="SBD91" s="103"/>
      <c r="SBE91" s="103"/>
      <c r="SBF91" s="103"/>
      <c r="SBG91" s="103"/>
      <c r="SBH91" s="103"/>
      <c r="SBI91" s="184"/>
      <c r="SBJ91" s="108"/>
      <c r="SBK91" s="103"/>
      <c r="SBL91" s="103"/>
      <c r="SBM91" s="103"/>
      <c r="SBN91" s="103"/>
      <c r="SBO91" s="103"/>
      <c r="SBP91" s="103"/>
      <c r="SBQ91" s="184"/>
      <c r="SBR91" s="108"/>
      <c r="SBS91" s="103"/>
      <c r="SBT91" s="103"/>
      <c r="SBU91" s="103"/>
      <c r="SBV91" s="103"/>
      <c r="SBW91" s="103"/>
      <c r="SBX91" s="103"/>
      <c r="SBY91" s="184"/>
      <c r="SBZ91" s="108"/>
      <c r="SCA91" s="103"/>
      <c r="SCB91" s="103"/>
      <c r="SCC91" s="103"/>
      <c r="SCD91" s="103"/>
      <c r="SCE91" s="103"/>
      <c r="SCF91" s="103"/>
      <c r="SCG91" s="184"/>
      <c r="SCH91" s="108"/>
      <c r="SCI91" s="103"/>
      <c r="SCJ91" s="103"/>
      <c r="SCK91" s="103"/>
      <c r="SCL91" s="103"/>
      <c r="SCM91" s="103"/>
      <c r="SCN91" s="103"/>
      <c r="SCO91" s="184"/>
      <c r="SCP91" s="108"/>
      <c r="SCQ91" s="103"/>
      <c r="SCR91" s="103"/>
      <c r="SCS91" s="103"/>
      <c r="SCT91" s="103"/>
      <c r="SCU91" s="103"/>
      <c r="SCV91" s="103"/>
      <c r="SCW91" s="184"/>
      <c r="SCX91" s="108"/>
      <c r="SCY91" s="103"/>
      <c r="SCZ91" s="103"/>
      <c r="SDA91" s="103"/>
      <c r="SDB91" s="103"/>
      <c r="SDC91" s="103"/>
      <c r="SDD91" s="103"/>
      <c r="SDE91" s="184"/>
      <c r="SDF91" s="108"/>
      <c r="SDG91" s="103"/>
      <c r="SDH91" s="103"/>
      <c r="SDI91" s="103"/>
      <c r="SDJ91" s="103"/>
      <c r="SDK91" s="103"/>
      <c r="SDL91" s="103"/>
      <c r="SDM91" s="184"/>
      <c r="SDN91" s="108"/>
      <c r="SDO91" s="103"/>
      <c r="SDP91" s="103"/>
      <c r="SDQ91" s="103"/>
      <c r="SDR91" s="103"/>
      <c r="SDS91" s="103"/>
      <c r="SDT91" s="103"/>
      <c r="SDU91" s="184"/>
      <c r="SDV91" s="108"/>
      <c r="SDW91" s="103"/>
      <c r="SDX91" s="103"/>
      <c r="SDY91" s="103"/>
      <c r="SDZ91" s="103"/>
      <c r="SEA91" s="103"/>
      <c r="SEB91" s="103"/>
      <c r="SEC91" s="184"/>
      <c r="SED91" s="108"/>
      <c r="SEE91" s="103"/>
      <c r="SEF91" s="103"/>
      <c r="SEG91" s="103"/>
      <c r="SEH91" s="103"/>
      <c r="SEI91" s="103"/>
      <c r="SEJ91" s="103"/>
      <c r="SEK91" s="184"/>
      <c r="SEL91" s="108"/>
      <c r="SEM91" s="103"/>
      <c r="SEN91" s="103"/>
      <c r="SEO91" s="103"/>
      <c r="SEP91" s="103"/>
      <c r="SEQ91" s="103"/>
      <c r="SER91" s="103"/>
      <c r="SES91" s="184"/>
      <c r="SET91" s="108"/>
      <c r="SEU91" s="103"/>
      <c r="SEV91" s="103"/>
      <c r="SEW91" s="103"/>
      <c r="SEX91" s="103"/>
      <c r="SEY91" s="103"/>
      <c r="SEZ91" s="103"/>
      <c r="SFA91" s="184"/>
      <c r="SFB91" s="108"/>
      <c r="SFC91" s="103"/>
      <c r="SFD91" s="103"/>
      <c r="SFE91" s="103"/>
      <c r="SFF91" s="103"/>
      <c r="SFG91" s="103"/>
      <c r="SFH91" s="103"/>
      <c r="SFI91" s="184"/>
      <c r="SFJ91" s="108"/>
      <c r="SFK91" s="103"/>
      <c r="SFL91" s="103"/>
      <c r="SFM91" s="103"/>
      <c r="SFN91" s="103"/>
      <c r="SFO91" s="103"/>
      <c r="SFP91" s="103"/>
      <c r="SFQ91" s="184"/>
      <c r="SFR91" s="108"/>
      <c r="SFS91" s="103"/>
      <c r="SFT91" s="103"/>
      <c r="SFU91" s="103"/>
      <c r="SFV91" s="103"/>
      <c r="SFW91" s="103"/>
      <c r="SFX91" s="103"/>
      <c r="SFY91" s="184"/>
      <c r="SFZ91" s="108"/>
      <c r="SGA91" s="103"/>
      <c r="SGB91" s="103"/>
      <c r="SGC91" s="103"/>
      <c r="SGD91" s="103"/>
      <c r="SGE91" s="103"/>
      <c r="SGF91" s="103"/>
      <c r="SGG91" s="184"/>
      <c r="SGH91" s="108"/>
      <c r="SGI91" s="103"/>
      <c r="SGJ91" s="103"/>
      <c r="SGK91" s="103"/>
      <c r="SGL91" s="103"/>
      <c r="SGM91" s="103"/>
      <c r="SGN91" s="103"/>
      <c r="SGO91" s="184"/>
      <c r="SGP91" s="108"/>
      <c r="SGQ91" s="103"/>
      <c r="SGR91" s="103"/>
      <c r="SGS91" s="103"/>
      <c r="SGT91" s="103"/>
      <c r="SGU91" s="103"/>
      <c r="SGV91" s="103"/>
      <c r="SGW91" s="184"/>
      <c r="SGX91" s="108"/>
      <c r="SGY91" s="103"/>
      <c r="SGZ91" s="103"/>
      <c r="SHA91" s="103"/>
      <c r="SHB91" s="103"/>
      <c r="SHC91" s="103"/>
      <c r="SHD91" s="103"/>
      <c r="SHE91" s="184"/>
      <c r="SHF91" s="108"/>
      <c r="SHG91" s="103"/>
      <c r="SHH91" s="103"/>
      <c r="SHI91" s="103"/>
      <c r="SHJ91" s="103"/>
      <c r="SHK91" s="103"/>
      <c r="SHL91" s="103"/>
      <c r="SHM91" s="184"/>
      <c r="SHN91" s="108"/>
      <c r="SHO91" s="103"/>
      <c r="SHP91" s="103"/>
      <c r="SHQ91" s="103"/>
      <c r="SHR91" s="103"/>
      <c r="SHS91" s="103"/>
      <c r="SHT91" s="103"/>
      <c r="SHU91" s="184"/>
      <c r="SHV91" s="108"/>
      <c r="SHW91" s="103"/>
      <c r="SHX91" s="103"/>
      <c r="SHY91" s="103"/>
      <c r="SHZ91" s="103"/>
      <c r="SIA91" s="103"/>
      <c r="SIB91" s="103"/>
      <c r="SIC91" s="184"/>
      <c r="SID91" s="108"/>
      <c r="SIE91" s="103"/>
      <c r="SIF91" s="103"/>
      <c r="SIG91" s="103"/>
      <c r="SIH91" s="103"/>
      <c r="SII91" s="103"/>
      <c r="SIJ91" s="103"/>
      <c r="SIK91" s="184"/>
      <c r="SIL91" s="108"/>
      <c r="SIM91" s="103"/>
      <c r="SIN91" s="103"/>
      <c r="SIO91" s="103"/>
      <c r="SIP91" s="103"/>
      <c r="SIQ91" s="103"/>
      <c r="SIR91" s="103"/>
      <c r="SIS91" s="184"/>
      <c r="SIT91" s="108"/>
      <c r="SIU91" s="103"/>
      <c r="SIV91" s="103"/>
      <c r="SIW91" s="103"/>
      <c r="SIX91" s="103"/>
      <c r="SIY91" s="103"/>
      <c r="SIZ91" s="103"/>
      <c r="SJA91" s="184"/>
      <c r="SJB91" s="108"/>
      <c r="SJC91" s="103"/>
      <c r="SJD91" s="103"/>
      <c r="SJE91" s="103"/>
      <c r="SJF91" s="103"/>
      <c r="SJG91" s="103"/>
      <c r="SJH91" s="103"/>
      <c r="SJI91" s="184"/>
      <c r="SJJ91" s="108"/>
      <c r="SJK91" s="103"/>
      <c r="SJL91" s="103"/>
      <c r="SJM91" s="103"/>
      <c r="SJN91" s="103"/>
      <c r="SJO91" s="103"/>
      <c r="SJP91" s="103"/>
      <c r="SJQ91" s="184"/>
      <c r="SJR91" s="108"/>
      <c r="SJS91" s="103"/>
      <c r="SJT91" s="103"/>
      <c r="SJU91" s="103"/>
      <c r="SJV91" s="103"/>
      <c r="SJW91" s="103"/>
      <c r="SJX91" s="103"/>
      <c r="SJY91" s="184"/>
      <c r="SJZ91" s="108"/>
      <c r="SKA91" s="103"/>
      <c r="SKB91" s="103"/>
      <c r="SKC91" s="103"/>
      <c r="SKD91" s="103"/>
      <c r="SKE91" s="103"/>
      <c r="SKF91" s="103"/>
      <c r="SKG91" s="184"/>
      <c r="SKH91" s="108"/>
      <c r="SKI91" s="103"/>
      <c r="SKJ91" s="103"/>
      <c r="SKK91" s="103"/>
      <c r="SKL91" s="103"/>
      <c r="SKM91" s="103"/>
      <c r="SKN91" s="103"/>
      <c r="SKO91" s="184"/>
      <c r="SKP91" s="108"/>
      <c r="SKQ91" s="103"/>
      <c r="SKR91" s="103"/>
      <c r="SKS91" s="103"/>
      <c r="SKT91" s="103"/>
      <c r="SKU91" s="103"/>
      <c r="SKV91" s="103"/>
      <c r="SKW91" s="184"/>
      <c r="SKX91" s="108"/>
      <c r="SKY91" s="103"/>
      <c r="SKZ91" s="103"/>
      <c r="SLA91" s="103"/>
      <c r="SLB91" s="103"/>
      <c r="SLC91" s="103"/>
      <c r="SLD91" s="103"/>
      <c r="SLE91" s="184"/>
      <c r="SLF91" s="108"/>
      <c r="SLG91" s="103"/>
      <c r="SLH91" s="103"/>
      <c r="SLI91" s="103"/>
      <c r="SLJ91" s="103"/>
      <c r="SLK91" s="103"/>
      <c r="SLL91" s="103"/>
      <c r="SLM91" s="184"/>
      <c r="SLN91" s="108"/>
      <c r="SLO91" s="103"/>
      <c r="SLP91" s="103"/>
      <c r="SLQ91" s="103"/>
      <c r="SLR91" s="103"/>
      <c r="SLS91" s="103"/>
      <c r="SLT91" s="103"/>
      <c r="SLU91" s="184"/>
      <c r="SLV91" s="108"/>
      <c r="SLW91" s="103"/>
      <c r="SLX91" s="103"/>
      <c r="SLY91" s="103"/>
      <c r="SLZ91" s="103"/>
      <c r="SMA91" s="103"/>
      <c r="SMB91" s="103"/>
      <c r="SMC91" s="184"/>
      <c r="SMD91" s="108"/>
      <c r="SME91" s="103"/>
      <c r="SMF91" s="103"/>
      <c r="SMG91" s="103"/>
      <c r="SMH91" s="103"/>
      <c r="SMI91" s="103"/>
      <c r="SMJ91" s="103"/>
      <c r="SMK91" s="184"/>
      <c r="SML91" s="108"/>
      <c r="SMM91" s="103"/>
      <c r="SMN91" s="103"/>
      <c r="SMO91" s="103"/>
      <c r="SMP91" s="103"/>
      <c r="SMQ91" s="103"/>
      <c r="SMR91" s="103"/>
      <c r="SMS91" s="184"/>
      <c r="SMT91" s="108"/>
      <c r="SMU91" s="103"/>
      <c r="SMV91" s="103"/>
      <c r="SMW91" s="103"/>
      <c r="SMX91" s="103"/>
      <c r="SMY91" s="103"/>
      <c r="SMZ91" s="103"/>
      <c r="SNA91" s="184"/>
      <c r="SNB91" s="108"/>
      <c r="SNC91" s="103"/>
      <c r="SND91" s="103"/>
      <c r="SNE91" s="103"/>
      <c r="SNF91" s="103"/>
      <c r="SNG91" s="103"/>
      <c r="SNH91" s="103"/>
      <c r="SNI91" s="184"/>
      <c r="SNJ91" s="108"/>
      <c r="SNK91" s="103"/>
      <c r="SNL91" s="103"/>
      <c r="SNM91" s="103"/>
      <c r="SNN91" s="103"/>
      <c r="SNO91" s="103"/>
      <c r="SNP91" s="103"/>
      <c r="SNQ91" s="184"/>
      <c r="SNR91" s="108"/>
      <c r="SNS91" s="103"/>
      <c r="SNT91" s="103"/>
      <c r="SNU91" s="103"/>
      <c r="SNV91" s="103"/>
      <c r="SNW91" s="103"/>
      <c r="SNX91" s="103"/>
      <c r="SNY91" s="184"/>
      <c r="SNZ91" s="108"/>
      <c r="SOA91" s="103"/>
      <c r="SOB91" s="103"/>
      <c r="SOC91" s="103"/>
      <c r="SOD91" s="103"/>
      <c r="SOE91" s="103"/>
      <c r="SOF91" s="103"/>
      <c r="SOG91" s="184"/>
      <c r="SOH91" s="108"/>
      <c r="SOI91" s="103"/>
      <c r="SOJ91" s="103"/>
      <c r="SOK91" s="103"/>
      <c r="SOL91" s="103"/>
      <c r="SOM91" s="103"/>
      <c r="SON91" s="103"/>
      <c r="SOO91" s="184"/>
      <c r="SOP91" s="108"/>
      <c r="SOQ91" s="103"/>
      <c r="SOR91" s="103"/>
      <c r="SOS91" s="103"/>
      <c r="SOT91" s="103"/>
      <c r="SOU91" s="103"/>
      <c r="SOV91" s="103"/>
      <c r="SOW91" s="184"/>
      <c r="SOX91" s="108"/>
      <c r="SOY91" s="103"/>
      <c r="SOZ91" s="103"/>
      <c r="SPA91" s="103"/>
      <c r="SPB91" s="103"/>
      <c r="SPC91" s="103"/>
      <c r="SPD91" s="103"/>
      <c r="SPE91" s="184"/>
      <c r="SPF91" s="108"/>
      <c r="SPG91" s="103"/>
      <c r="SPH91" s="103"/>
      <c r="SPI91" s="103"/>
      <c r="SPJ91" s="103"/>
      <c r="SPK91" s="103"/>
      <c r="SPL91" s="103"/>
      <c r="SPM91" s="184"/>
      <c r="SPN91" s="108"/>
      <c r="SPO91" s="103"/>
      <c r="SPP91" s="103"/>
      <c r="SPQ91" s="103"/>
      <c r="SPR91" s="103"/>
      <c r="SPS91" s="103"/>
      <c r="SPT91" s="103"/>
      <c r="SPU91" s="184"/>
      <c r="SPV91" s="108"/>
      <c r="SPW91" s="103"/>
      <c r="SPX91" s="103"/>
      <c r="SPY91" s="103"/>
      <c r="SPZ91" s="103"/>
      <c r="SQA91" s="103"/>
      <c r="SQB91" s="103"/>
      <c r="SQC91" s="184"/>
      <c r="SQD91" s="108"/>
      <c r="SQE91" s="103"/>
      <c r="SQF91" s="103"/>
      <c r="SQG91" s="103"/>
      <c r="SQH91" s="103"/>
      <c r="SQI91" s="103"/>
      <c r="SQJ91" s="103"/>
      <c r="SQK91" s="184"/>
      <c r="SQL91" s="108"/>
      <c r="SQM91" s="103"/>
      <c r="SQN91" s="103"/>
      <c r="SQO91" s="103"/>
      <c r="SQP91" s="103"/>
      <c r="SQQ91" s="103"/>
      <c r="SQR91" s="103"/>
      <c r="SQS91" s="184"/>
      <c r="SQT91" s="108"/>
      <c r="SQU91" s="103"/>
      <c r="SQV91" s="103"/>
      <c r="SQW91" s="103"/>
      <c r="SQX91" s="103"/>
      <c r="SQY91" s="103"/>
      <c r="SQZ91" s="103"/>
      <c r="SRA91" s="184"/>
      <c r="SRB91" s="108"/>
      <c r="SRC91" s="103"/>
      <c r="SRD91" s="103"/>
      <c r="SRE91" s="103"/>
      <c r="SRF91" s="103"/>
      <c r="SRG91" s="103"/>
      <c r="SRH91" s="103"/>
      <c r="SRI91" s="184"/>
      <c r="SRJ91" s="108"/>
      <c r="SRK91" s="103"/>
      <c r="SRL91" s="103"/>
      <c r="SRM91" s="103"/>
      <c r="SRN91" s="103"/>
      <c r="SRO91" s="103"/>
      <c r="SRP91" s="103"/>
      <c r="SRQ91" s="184"/>
      <c r="SRR91" s="108"/>
      <c r="SRS91" s="103"/>
      <c r="SRT91" s="103"/>
      <c r="SRU91" s="103"/>
      <c r="SRV91" s="103"/>
      <c r="SRW91" s="103"/>
      <c r="SRX91" s="103"/>
      <c r="SRY91" s="184"/>
      <c r="SRZ91" s="108"/>
      <c r="SSA91" s="103"/>
      <c r="SSB91" s="103"/>
      <c r="SSC91" s="103"/>
      <c r="SSD91" s="103"/>
      <c r="SSE91" s="103"/>
      <c r="SSF91" s="103"/>
      <c r="SSG91" s="184"/>
      <c r="SSH91" s="108"/>
      <c r="SSI91" s="103"/>
      <c r="SSJ91" s="103"/>
      <c r="SSK91" s="103"/>
      <c r="SSL91" s="103"/>
      <c r="SSM91" s="103"/>
      <c r="SSN91" s="103"/>
      <c r="SSO91" s="184"/>
      <c r="SSP91" s="108"/>
      <c r="SSQ91" s="103"/>
      <c r="SSR91" s="103"/>
      <c r="SSS91" s="103"/>
      <c r="SST91" s="103"/>
      <c r="SSU91" s="103"/>
      <c r="SSV91" s="103"/>
      <c r="SSW91" s="184"/>
      <c r="SSX91" s="108"/>
      <c r="SSY91" s="103"/>
      <c r="SSZ91" s="103"/>
      <c r="STA91" s="103"/>
      <c r="STB91" s="103"/>
      <c r="STC91" s="103"/>
      <c r="STD91" s="103"/>
      <c r="STE91" s="184"/>
      <c r="STF91" s="108"/>
      <c r="STG91" s="103"/>
      <c r="STH91" s="103"/>
      <c r="STI91" s="103"/>
      <c r="STJ91" s="103"/>
      <c r="STK91" s="103"/>
      <c r="STL91" s="103"/>
      <c r="STM91" s="184"/>
      <c r="STN91" s="108"/>
      <c r="STO91" s="103"/>
      <c r="STP91" s="103"/>
      <c r="STQ91" s="103"/>
      <c r="STR91" s="103"/>
      <c r="STS91" s="103"/>
      <c r="STT91" s="103"/>
      <c r="STU91" s="184"/>
      <c r="STV91" s="108"/>
      <c r="STW91" s="103"/>
      <c r="STX91" s="103"/>
      <c r="STY91" s="103"/>
      <c r="STZ91" s="103"/>
      <c r="SUA91" s="103"/>
      <c r="SUB91" s="103"/>
      <c r="SUC91" s="184"/>
      <c r="SUD91" s="108"/>
      <c r="SUE91" s="103"/>
      <c r="SUF91" s="103"/>
      <c r="SUG91" s="103"/>
      <c r="SUH91" s="103"/>
      <c r="SUI91" s="103"/>
      <c r="SUJ91" s="103"/>
      <c r="SUK91" s="184"/>
      <c r="SUL91" s="108"/>
      <c r="SUM91" s="103"/>
      <c r="SUN91" s="103"/>
      <c r="SUO91" s="103"/>
      <c r="SUP91" s="103"/>
      <c r="SUQ91" s="103"/>
      <c r="SUR91" s="103"/>
      <c r="SUS91" s="184"/>
      <c r="SUT91" s="108"/>
      <c r="SUU91" s="103"/>
      <c r="SUV91" s="103"/>
      <c r="SUW91" s="103"/>
      <c r="SUX91" s="103"/>
      <c r="SUY91" s="103"/>
      <c r="SUZ91" s="103"/>
      <c r="SVA91" s="184"/>
      <c r="SVB91" s="108"/>
      <c r="SVC91" s="103"/>
      <c r="SVD91" s="103"/>
      <c r="SVE91" s="103"/>
      <c r="SVF91" s="103"/>
      <c r="SVG91" s="103"/>
      <c r="SVH91" s="103"/>
      <c r="SVI91" s="184"/>
      <c r="SVJ91" s="108"/>
      <c r="SVK91" s="103"/>
      <c r="SVL91" s="103"/>
      <c r="SVM91" s="103"/>
      <c r="SVN91" s="103"/>
      <c r="SVO91" s="103"/>
      <c r="SVP91" s="103"/>
      <c r="SVQ91" s="184"/>
      <c r="SVR91" s="108"/>
      <c r="SVS91" s="103"/>
      <c r="SVT91" s="103"/>
      <c r="SVU91" s="103"/>
      <c r="SVV91" s="103"/>
      <c r="SVW91" s="103"/>
      <c r="SVX91" s="103"/>
      <c r="SVY91" s="184"/>
      <c r="SVZ91" s="108"/>
      <c r="SWA91" s="103"/>
      <c r="SWB91" s="103"/>
      <c r="SWC91" s="103"/>
      <c r="SWD91" s="103"/>
      <c r="SWE91" s="103"/>
      <c r="SWF91" s="103"/>
      <c r="SWG91" s="184"/>
      <c r="SWH91" s="108"/>
      <c r="SWI91" s="103"/>
      <c r="SWJ91" s="103"/>
      <c r="SWK91" s="103"/>
      <c r="SWL91" s="103"/>
      <c r="SWM91" s="103"/>
      <c r="SWN91" s="103"/>
      <c r="SWO91" s="184"/>
      <c r="SWP91" s="108"/>
      <c r="SWQ91" s="103"/>
      <c r="SWR91" s="103"/>
      <c r="SWS91" s="103"/>
      <c r="SWT91" s="103"/>
      <c r="SWU91" s="103"/>
      <c r="SWV91" s="103"/>
      <c r="SWW91" s="184"/>
      <c r="SWX91" s="108"/>
      <c r="SWY91" s="103"/>
      <c r="SWZ91" s="103"/>
      <c r="SXA91" s="103"/>
      <c r="SXB91" s="103"/>
      <c r="SXC91" s="103"/>
      <c r="SXD91" s="103"/>
      <c r="SXE91" s="184"/>
      <c r="SXF91" s="108"/>
      <c r="SXG91" s="103"/>
      <c r="SXH91" s="103"/>
      <c r="SXI91" s="103"/>
      <c r="SXJ91" s="103"/>
      <c r="SXK91" s="103"/>
      <c r="SXL91" s="103"/>
      <c r="SXM91" s="184"/>
      <c r="SXN91" s="108"/>
      <c r="SXO91" s="103"/>
      <c r="SXP91" s="103"/>
      <c r="SXQ91" s="103"/>
      <c r="SXR91" s="103"/>
      <c r="SXS91" s="103"/>
      <c r="SXT91" s="103"/>
      <c r="SXU91" s="184"/>
      <c r="SXV91" s="108"/>
      <c r="SXW91" s="103"/>
      <c r="SXX91" s="103"/>
      <c r="SXY91" s="103"/>
      <c r="SXZ91" s="103"/>
      <c r="SYA91" s="103"/>
      <c r="SYB91" s="103"/>
      <c r="SYC91" s="184"/>
      <c r="SYD91" s="108"/>
      <c r="SYE91" s="103"/>
      <c r="SYF91" s="103"/>
      <c r="SYG91" s="103"/>
      <c r="SYH91" s="103"/>
      <c r="SYI91" s="103"/>
      <c r="SYJ91" s="103"/>
      <c r="SYK91" s="184"/>
      <c r="SYL91" s="108"/>
      <c r="SYM91" s="103"/>
      <c r="SYN91" s="103"/>
      <c r="SYO91" s="103"/>
      <c r="SYP91" s="103"/>
      <c r="SYQ91" s="103"/>
      <c r="SYR91" s="103"/>
      <c r="SYS91" s="184"/>
      <c r="SYT91" s="108"/>
      <c r="SYU91" s="103"/>
      <c r="SYV91" s="103"/>
      <c r="SYW91" s="103"/>
      <c r="SYX91" s="103"/>
      <c r="SYY91" s="103"/>
      <c r="SYZ91" s="103"/>
      <c r="SZA91" s="184"/>
      <c r="SZB91" s="108"/>
      <c r="SZC91" s="103"/>
      <c r="SZD91" s="103"/>
      <c r="SZE91" s="103"/>
      <c r="SZF91" s="103"/>
      <c r="SZG91" s="103"/>
      <c r="SZH91" s="103"/>
      <c r="SZI91" s="184"/>
      <c r="SZJ91" s="108"/>
      <c r="SZK91" s="103"/>
      <c r="SZL91" s="103"/>
      <c r="SZM91" s="103"/>
      <c r="SZN91" s="103"/>
      <c r="SZO91" s="103"/>
      <c r="SZP91" s="103"/>
      <c r="SZQ91" s="184"/>
      <c r="SZR91" s="108"/>
      <c r="SZS91" s="103"/>
      <c r="SZT91" s="103"/>
      <c r="SZU91" s="103"/>
      <c r="SZV91" s="103"/>
      <c r="SZW91" s="103"/>
      <c r="SZX91" s="103"/>
      <c r="SZY91" s="184"/>
      <c r="SZZ91" s="108"/>
      <c r="TAA91" s="103"/>
      <c r="TAB91" s="103"/>
      <c r="TAC91" s="103"/>
      <c r="TAD91" s="103"/>
      <c r="TAE91" s="103"/>
      <c r="TAF91" s="103"/>
      <c r="TAG91" s="184"/>
      <c r="TAH91" s="108"/>
      <c r="TAI91" s="103"/>
      <c r="TAJ91" s="103"/>
      <c r="TAK91" s="103"/>
      <c r="TAL91" s="103"/>
      <c r="TAM91" s="103"/>
      <c r="TAN91" s="103"/>
      <c r="TAO91" s="184"/>
      <c r="TAP91" s="108"/>
      <c r="TAQ91" s="103"/>
      <c r="TAR91" s="103"/>
      <c r="TAS91" s="103"/>
      <c r="TAT91" s="103"/>
      <c r="TAU91" s="103"/>
      <c r="TAV91" s="103"/>
      <c r="TAW91" s="184"/>
      <c r="TAX91" s="108"/>
      <c r="TAY91" s="103"/>
      <c r="TAZ91" s="103"/>
      <c r="TBA91" s="103"/>
      <c r="TBB91" s="103"/>
      <c r="TBC91" s="103"/>
      <c r="TBD91" s="103"/>
      <c r="TBE91" s="184"/>
      <c r="TBF91" s="108"/>
      <c r="TBG91" s="103"/>
      <c r="TBH91" s="103"/>
      <c r="TBI91" s="103"/>
      <c r="TBJ91" s="103"/>
      <c r="TBK91" s="103"/>
      <c r="TBL91" s="103"/>
      <c r="TBM91" s="184"/>
      <c r="TBN91" s="108"/>
      <c r="TBO91" s="103"/>
      <c r="TBP91" s="103"/>
      <c r="TBQ91" s="103"/>
      <c r="TBR91" s="103"/>
      <c r="TBS91" s="103"/>
      <c r="TBT91" s="103"/>
      <c r="TBU91" s="184"/>
      <c r="TBV91" s="108"/>
      <c r="TBW91" s="103"/>
      <c r="TBX91" s="103"/>
      <c r="TBY91" s="103"/>
      <c r="TBZ91" s="103"/>
      <c r="TCA91" s="103"/>
      <c r="TCB91" s="103"/>
      <c r="TCC91" s="184"/>
      <c r="TCD91" s="108"/>
      <c r="TCE91" s="103"/>
      <c r="TCF91" s="103"/>
      <c r="TCG91" s="103"/>
      <c r="TCH91" s="103"/>
      <c r="TCI91" s="103"/>
      <c r="TCJ91" s="103"/>
      <c r="TCK91" s="184"/>
      <c r="TCL91" s="108"/>
      <c r="TCM91" s="103"/>
      <c r="TCN91" s="103"/>
      <c r="TCO91" s="103"/>
      <c r="TCP91" s="103"/>
      <c r="TCQ91" s="103"/>
      <c r="TCR91" s="103"/>
      <c r="TCS91" s="184"/>
      <c r="TCT91" s="108"/>
      <c r="TCU91" s="103"/>
      <c r="TCV91" s="103"/>
      <c r="TCW91" s="103"/>
      <c r="TCX91" s="103"/>
      <c r="TCY91" s="103"/>
      <c r="TCZ91" s="103"/>
      <c r="TDA91" s="184"/>
      <c r="TDB91" s="108"/>
      <c r="TDC91" s="103"/>
      <c r="TDD91" s="103"/>
      <c r="TDE91" s="103"/>
      <c r="TDF91" s="103"/>
      <c r="TDG91" s="103"/>
      <c r="TDH91" s="103"/>
      <c r="TDI91" s="184"/>
      <c r="TDJ91" s="108"/>
      <c r="TDK91" s="103"/>
      <c r="TDL91" s="103"/>
      <c r="TDM91" s="103"/>
      <c r="TDN91" s="103"/>
      <c r="TDO91" s="103"/>
      <c r="TDP91" s="103"/>
      <c r="TDQ91" s="184"/>
      <c r="TDR91" s="108"/>
      <c r="TDS91" s="103"/>
      <c r="TDT91" s="103"/>
      <c r="TDU91" s="103"/>
      <c r="TDV91" s="103"/>
      <c r="TDW91" s="103"/>
      <c r="TDX91" s="103"/>
      <c r="TDY91" s="184"/>
      <c r="TDZ91" s="108"/>
      <c r="TEA91" s="103"/>
      <c r="TEB91" s="103"/>
      <c r="TEC91" s="103"/>
      <c r="TED91" s="103"/>
      <c r="TEE91" s="103"/>
      <c r="TEF91" s="103"/>
      <c r="TEG91" s="184"/>
      <c r="TEH91" s="108"/>
      <c r="TEI91" s="103"/>
      <c r="TEJ91" s="103"/>
      <c r="TEK91" s="103"/>
      <c r="TEL91" s="103"/>
      <c r="TEM91" s="103"/>
      <c r="TEN91" s="103"/>
      <c r="TEO91" s="184"/>
      <c r="TEP91" s="108"/>
      <c r="TEQ91" s="103"/>
      <c r="TER91" s="103"/>
      <c r="TES91" s="103"/>
      <c r="TET91" s="103"/>
      <c r="TEU91" s="103"/>
      <c r="TEV91" s="103"/>
      <c r="TEW91" s="184"/>
      <c r="TEX91" s="108"/>
      <c r="TEY91" s="103"/>
      <c r="TEZ91" s="103"/>
      <c r="TFA91" s="103"/>
      <c r="TFB91" s="103"/>
      <c r="TFC91" s="103"/>
      <c r="TFD91" s="103"/>
      <c r="TFE91" s="184"/>
      <c r="TFF91" s="108"/>
      <c r="TFG91" s="103"/>
      <c r="TFH91" s="103"/>
      <c r="TFI91" s="103"/>
      <c r="TFJ91" s="103"/>
      <c r="TFK91" s="103"/>
      <c r="TFL91" s="103"/>
      <c r="TFM91" s="184"/>
      <c r="TFN91" s="108"/>
      <c r="TFO91" s="103"/>
      <c r="TFP91" s="103"/>
      <c r="TFQ91" s="103"/>
      <c r="TFR91" s="103"/>
      <c r="TFS91" s="103"/>
      <c r="TFT91" s="103"/>
      <c r="TFU91" s="184"/>
      <c r="TFV91" s="108"/>
      <c r="TFW91" s="103"/>
      <c r="TFX91" s="103"/>
      <c r="TFY91" s="103"/>
      <c r="TFZ91" s="103"/>
      <c r="TGA91" s="103"/>
      <c r="TGB91" s="103"/>
      <c r="TGC91" s="184"/>
      <c r="TGD91" s="108"/>
      <c r="TGE91" s="103"/>
      <c r="TGF91" s="103"/>
      <c r="TGG91" s="103"/>
      <c r="TGH91" s="103"/>
      <c r="TGI91" s="103"/>
      <c r="TGJ91" s="103"/>
      <c r="TGK91" s="184"/>
      <c r="TGL91" s="108"/>
      <c r="TGM91" s="103"/>
      <c r="TGN91" s="103"/>
      <c r="TGO91" s="103"/>
      <c r="TGP91" s="103"/>
      <c r="TGQ91" s="103"/>
      <c r="TGR91" s="103"/>
      <c r="TGS91" s="184"/>
      <c r="TGT91" s="108"/>
      <c r="TGU91" s="103"/>
      <c r="TGV91" s="103"/>
      <c r="TGW91" s="103"/>
      <c r="TGX91" s="103"/>
      <c r="TGY91" s="103"/>
      <c r="TGZ91" s="103"/>
      <c r="THA91" s="184"/>
      <c r="THB91" s="108"/>
      <c r="THC91" s="103"/>
      <c r="THD91" s="103"/>
      <c r="THE91" s="103"/>
      <c r="THF91" s="103"/>
      <c r="THG91" s="103"/>
      <c r="THH91" s="103"/>
      <c r="THI91" s="184"/>
      <c r="THJ91" s="108"/>
      <c r="THK91" s="103"/>
      <c r="THL91" s="103"/>
      <c r="THM91" s="103"/>
      <c r="THN91" s="103"/>
      <c r="THO91" s="103"/>
      <c r="THP91" s="103"/>
      <c r="THQ91" s="184"/>
      <c r="THR91" s="108"/>
      <c r="THS91" s="103"/>
      <c r="THT91" s="103"/>
      <c r="THU91" s="103"/>
      <c r="THV91" s="103"/>
      <c r="THW91" s="103"/>
      <c r="THX91" s="103"/>
      <c r="THY91" s="184"/>
      <c r="THZ91" s="108"/>
      <c r="TIA91" s="103"/>
      <c r="TIB91" s="103"/>
      <c r="TIC91" s="103"/>
      <c r="TID91" s="103"/>
      <c r="TIE91" s="103"/>
      <c r="TIF91" s="103"/>
      <c r="TIG91" s="184"/>
      <c r="TIH91" s="108"/>
      <c r="TII91" s="103"/>
      <c r="TIJ91" s="103"/>
      <c r="TIK91" s="103"/>
      <c r="TIL91" s="103"/>
      <c r="TIM91" s="103"/>
      <c r="TIN91" s="103"/>
      <c r="TIO91" s="184"/>
      <c r="TIP91" s="108"/>
      <c r="TIQ91" s="103"/>
      <c r="TIR91" s="103"/>
      <c r="TIS91" s="103"/>
      <c r="TIT91" s="103"/>
      <c r="TIU91" s="103"/>
      <c r="TIV91" s="103"/>
      <c r="TIW91" s="184"/>
      <c r="TIX91" s="108"/>
      <c r="TIY91" s="103"/>
      <c r="TIZ91" s="103"/>
      <c r="TJA91" s="103"/>
      <c r="TJB91" s="103"/>
      <c r="TJC91" s="103"/>
      <c r="TJD91" s="103"/>
      <c r="TJE91" s="184"/>
      <c r="TJF91" s="108"/>
      <c r="TJG91" s="103"/>
      <c r="TJH91" s="103"/>
      <c r="TJI91" s="103"/>
      <c r="TJJ91" s="103"/>
      <c r="TJK91" s="103"/>
      <c r="TJL91" s="103"/>
      <c r="TJM91" s="184"/>
      <c r="TJN91" s="108"/>
      <c r="TJO91" s="103"/>
      <c r="TJP91" s="103"/>
      <c r="TJQ91" s="103"/>
      <c r="TJR91" s="103"/>
      <c r="TJS91" s="103"/>
      <c r="TJT91" s="103"/>
      <c r="TJU91" s="184"/>
      <c r="TJV91" s="108"/>
      <c r="TJW91" s="103"/>
      <c r="TJX91" s="103"/>
      <c r="TJY91" s="103"/>
      <c r="TJZ91" s="103"/>
      <c r="TKA91" s="103"/>
      <c r="TKB91" s="103"/>
      <c r="TKC91" s="184"/>
      <c r="TKD91" s="108"/>
      <c r="TKE91" s="103"/>
      <c r="TKF91" s="103"/>
      <c r="TKG91" s="103"/>
      <c r="TKH91" s="103"/>
      <c r="TKI91" s="103"/>
      <c r="TKJ91" s="103"/>
      <c r="TKK91" s="184"/>
      <c r="TKL91" s="108"/>
      <c r="TKM91" s="103"/>
      <c r="TKN91" s="103"/>
      <c r="TKO91" s="103"/>
      <c r="TKP91" s="103"/>
      <c r="TKQ91" s="103"/>
      <c r="TKR91" s="103"/>
      <c r="TKS91" s="184"/>
      <c r="TKT91" s="108"/>
      <c r="TKU91" s="103"/>
      <c r="TKV91" s="103"/>
      <c r="TKW91" s="103"/>
      <c r="TKX91" s="103"/>
      <c r="TKY91" s="103"/>
      <c r="TKZ91" s="103"/>
      <c r="TLA91" s="184"/>
      <c r="TLB91" s="108"/>
      <c r="TLC91" s="103"/>
      <c r="TLD91" s="103"/>
      <c r="TLE91" s="103"/>
      <c r="TLF91" s="103"/>
      <c r="TLG91" s="103"/>
      <c r="TLH91" s="103"/>
      <c r="TLI91" s="184"/>
      <c r="TLJ91" s="108"/>
      <c r="TLK91" s="103"/>
      <c r="TLL91" s="103"/>
      <c r="TLM91" s="103"/>
      <c r="TLN91" s="103"/>
      <c r="TLO91" s="103"/>
      <c r="TLP91" s="103"/>
      <c r="TLQ91" s="184"/>
      <c r="TLR91" s="108"/>
      <c r="TLS91" s="103"/>
      <c r="TLT91" s="103"/>
      <c r="TLU91" s="103"/>
      <c r="TLV91" s="103"/>
      <c r="TLW91" s="103"/>
      <c r="TLX91" s="103"/>
      <c r="TLY91" s="184"/>
      <c r="TLZ91" s="108"/>
      <c r="TMA91" s="103"/>
      <c r="TMB91" s="103"/>
      <c r="TMC91" s="103"/>
      <c r="TMD91" s="103"/>
      <c r="TME91" s="103"/>
      <c r="TMF91" s="103"/>
      <c r="TMG91" s="184"/>
      <c r="TMH91" s="108"/>
      <c r="TMI91" s="103"/>
      <c r="TMJ91" s="103"/>
      <c r="TMK91" s="103"/>
      <c r="TML91" s="103"/>
      <c r="TMM91" s="103"/>
      <c r="TMN91" s="103"/>
      <c r="TMO91" s="184"/>
      <c r="TMP91" s="108"/>
      <c r="TMQ91" s="103"/>
      <c r="TMR91" s="103"/>
      <c r="TMS91" s="103"/>
      <c r="TMT91" s="103"/>
      <c r="TMU91" s="103"/>
      <c r="TMV91" s="103"/>
      <c r="TMW91" s="184"/>
      <c r="TMX91" s="108"/>
      <c r="TMY91" s="103"/>
      <c r="TMZ91" s="103"/>
      <c r="TNA91" s="103"/>
      <c r="TNB91" s="103"/>
      <c r="TNC91" s="103"/>
      <c r="TND91" s="103"/>
      <c r="TNE91" s="184"/>
      <c r="TNF91" s="108"/>
      <c r="TNG91" s="103"/>
      <c r="TNH91" s="103"/>
      <c r="TNI91" s="103"/>
      <c r="TNJ91" s="103"/>
      <c r="TNK91" s="103"/>
      <c r="TNL91" s="103"/>
      <c r="TNM91" s="184"/>
      <c r="TNN91" s="108"/>
      <c r="TNO91" s="103"/>
      <c r="TNP91" s="103"/>
      <c r="TNQ91" s="103"/>
      <c r="TNR91" s="103"/>
      <c r="TNS91" s="103"/>
      <c r="TNT91" s="103"/>
      <c r="TNU91" s="184"/>
      <c r="TNV91" s="108"/>
      <c r="TNW91" s="103"/>
      <c r="TNX91" s="103"/>
      <c r="TNY91" s="103"/>
      <c r="TNZ91" s="103"/>
      <c r="TOA91" s="103"/>
      <c r="TOB91" s="103"/>
      <c r="TOC91" s="184"/>
      <c r="TOD91" s="108"/>
      <c r="TOE91" s="103"/>
      <c r="TOF91" s="103"/>
      <c r="TOG91" s="103"/>
      <c r="TOH91" s="103"/>
      <c r="TOI91" s="103"/>
      <c r="TOJ91" s="103"/>
      <c r="TOK91" s="184"/>
      <c r="TOL91" s="108"/>
      <c r="TOM91" s="103"/>
      <c r="TON91" s="103"/>
      <c r="TOO91" s="103"/>
      <c r="TOP91" s="103"/>
      <c r="TOQ91" s="103"/>
      <c r="TOR91" s="103"/>
      <c r="TOS91" s="184"/>
      <c r="TOT91" s="108"/>
      <c r="TOU91" s="103"/>
      <c r="TOV91" s="103"/>
      <c r="TOW91" s="103"/>
      <c r="TOX91" s="103"/>
      <c r="TOY91" s="103"/>
      <c r="TOZ91" s="103"/>
      <c r="TPA91" s="184"/>
      <c r="TPB91" s="108"/>
      <c r="TPC91" s="103"/>
      <c r="TPD91" s="103"/>
      <c r="TPE91" s="103"/>
      <c r="TPF91" s="103"/>
      <c r="TPG91" s="103"/>
      <c r="TPH91" s="103"/>
      <c r="TPI91" s="184"/>
      <c r="TPJ91" s="108"/>
      <c r="TPK91" s="103"/>
      <c r="TPL91" s="103"/>
      <c r="TPM91" s="103"/>
      <c r="TPN91" s="103"/>
      <c r="TPO91" s="103"/>
      <c r="TPP91" s="103"/>
      <c r="TPQ91" s="184"/>
      <c r="TPR91" s="108"/>
      <c r="TPS91" s="103"/>
      <c r="TPT91" s="103"/>
      <c r="TPU91" s="103"/>
      <c r="TPV91" s="103"/>
      <c r="TPW91" s="103"/>
      <c r="TPX91" s="103"/>
      <c r="TPY91" s="184"/>
      <c r="TPZ91" s="108"/>
      <c r="TQA91" s="103"/>
      <c r="TQB91" s="103"/>
      <c r="TQC91" s="103"/>
      <c r="TQD91" s="103"/>
      <c r="TQE91" s="103"/>
      <c r="TQF91" s="103"/>
      <c r="TQG91" s="184"/>
      <c r="TQH91" s="108"/>
      <c r="TQI91" s="103"/>
      <c r="TQJ91" s="103"/>
      <c r="TQK91" s="103"/>
      <c r="TQL91" s="103"/>
      <c r="TQM91" s="103"/>
      <c r="TQN91" s="103"/>
      <c r="TQO91" s="184"/>
      <c r="TQP91" s="108"/>
      <c r="TQQ91" s="103"/>
      <c r="TQR91" s="103"/>
      <c r="TQS91" s="103"/>
      <c r="TQT91" s="103"/>
      <c r="TQU91" s="103"/>
      <c r="TQV91" s="103"/>
      <c r="TQW91" s="184"/>
      <c r="TQX91" s="108"/>
      <c r="TQY91" s="103"/>
      <c r="TQZ91" s="103"/>
      <c r="TRA91" s="103"/>
      <c r="TRB91" s="103"/>
      <c r="TRC91" s="103"/>
      <c r="TRD91" s="103"/>
      <c r="TRE91" s="184"/>
      <c r="TRF91" s="108"/>
      <c r="TRG91" s="103"/>
      <c r="TRH91" s="103"/>
      <c r="TRI91" s="103"/>
      <c r="TRJ91" s="103"/>
      <c r="TRK91" s="103"/>
      <c r="TRL91" s="103"/>
      <c r="TRM91" s="184"/>
      <c r="TRN91" s="108"/>
      <c r="TRO91" s="103"/>
      <c r="TRP91" s="103"/>
      <c r="TRQ91" s="103"/>
      <c r="TRR91" s="103"/>
      <c r="TRS91" s="103"/>
      <c r="TRT91" s="103"/>
      <c r="TRU91" s="184"/>
      <c r="TRV91" s="108"/>
      <c r="TRW91" s="103"/>
      <c r="TRX91" s="103"/>
      <c r="TRY91" s="103"/>
      <c r="TRZ91" s="103"/>
      <c r="TSA91" s="103"/>
      <c r="TSB91" s="103"/>
      <c r="TSC91" s="184"/>
      <c r="TSD91" s="108"/>
      <c r="TSE91" s="103"/>
      <c r="TSF91" s="103"/>
      <c r="TSG91" s="103"/>
      <c r="TSH91" s="103"/>
      <c r="TSI91" s="103"/>
      <c r="TSJ91" s="103"/>
      <c r="TSK91" s="184"/>
      <c r="TSL91" s="108"/>
      <c r="TSM91" s="103"/>
      <c r="TSN91" s="103"/>
      <c r="TSO91" s="103"/>
      <c r="TSP91" s="103"/>
      <c r="TSQ91" s="103"/>
      <c r="TSR91" s="103"/>
      <c r="TSS91" s="184"/>
      <c r="TST91" s="108"/>
      <c r="TSU91" s="103"/>
      <c r="TSV91" s="103"/>
      <c r="TSW91" s="103"/>
      <c r="TSX91" s="103"/>
      <c r="TSY91" s="103"/>
      <c r="TSZ91" s="103"/>
      <c r="TTA91" s="184"/>
      <c r="TTB91" s="108"/>
      <c r="TTC91" s="103"/>
      <c r="TTD91" s="103"/>
      <c r="TTE91" s="103"/>
      <c r="TTF91" s="103"/>
      <c r="TTG91" s="103"/>
      <c r="TTH91" s="103"/>
      <c r="TTI91" s="184"/>
      <c r="TTJ91" s="108"/>
      <c r="TTK91" s="103"/>
      <c r="TTL91" s="103"/>
      <c r="TTM91" s="103"/>
      <c r="TTN91" s="103"/>
      <c r="TTO91" s="103"/>
      <c r="TTP91" s="103"/>
      <c r="TTQ91" s="184"/>
      <c r="TTR91" s="108"/>
      <c r="TTS91" s="103"/>
      <c r="TTT91" s="103"/>
      <c r="TTU91" s="103"/>
      <c r="TTV91" s="103"/>
      <c r="TTW91" s="103"/>
      <c r="TTX91" s="103"/>
      <c r="TTY91" s="184"/>
      <c r="TTZ91" s="108"/>
      <c r="TUA91" s="103"/>
      <c r="TUB91" s="103"/>
      <c r="TUC91" s="103"/>
      <c r="TUD91" s="103"/>
      <c r="TUE91" s="103"/>
      <c r="TUF91" s="103"/>
      <c r="TUG91" s="184"/>
      <c r="TUH91" s="108"/>
      <c r="TUI91" s="103"/>
      <c r="TUJ91" s="103"/>
      <c r="TUK91" s="103"/>
      <c r="TUL91" s="103"/>
      <c r="TUM91" s="103"/>
      <c r="TUN91" s="103"/>
      <c r="TUO91" s="184"/>
      <c r="TUP91" s="108"/>
      <c r="TUQ91" s="103"/>
      <c r="TUR91" s="103"/>
      <c r="TUS91" s="103"/>
      <c r="TUT91" s="103"/>
      <c r="TUU91" s="103"/>
      <c r="TUV91" s="103"/>
      <c r="TUW91" s="184"/>
      <c r="TUX91" s="108"/>
      <c r="TUY91" s="103"/>
      <c r="TUZ91" s="103"/>
      <c r="TVA91" s="103"/>
      <c r="TVB91" s="103"/>
      <c r="TVC91" s="103"/>
      <c r="TVD91" s="103"/>
      <c r="TVE91" s="184"/>
      <c r="TVF91" s="108"/>
      <c r="TVG91" s="103"/>
      <c r="TVH91" s="103"/>
      <c r="TVI91" s="103"/>
      <c r="TVJ91" s="103"/>
      <c r="TVK91" s="103"/>
      <c r="TVL91" s="103"/>
      <c r="TVM91" s="184"/>
      <c r="TVN91" s="108"/>
      <c r="TVO91" s="103"/>
      <c r="TVP91" s="103"/>
      <c r="TVQ91" s="103"/>
      <c r="TVR91" s="103"/>
      <c r="TVS91" s="103"/>
      <c r="TVT91" s="103"/>
      <c r="TVU91" s="184"/>
      <c r="TVV91" s="108"/>
      <c r="TVW91" s="103"/>
      <c r="TVX91" s="103"/>
      <c r="TVY91" s="103"/>
      <c r="TVZ91" s="103"/>
      <c r="TWA91" s="103"/>
      <c r="TWB91" s="103"/>
      <c r="TWC91" s="184"/>
      <c r="TWD91" s="108"/>
      <c r="TWE91" s="103"/>
      <c r="TWF91" s="103"/>
      <c r="TWG91" s="103"/>
      <c r="TWH91" s="103"/>
      <c r="TWI91" s="103"/>
      <c r="TWJ91" s="103"/>
      <c r="TWK91" s="184"/>
      <c r="TWL91" s="108"/>
      <c r="TWM91" s="103"/>
      <c r="TWN91" s="103"/>
      <c r="TWO91" s="103"/>
      <c r="TWP91" s="103"/>
      <c r="TWQ91" s="103"/>
      <c r="TWR91" s="103"/>
      <c r="TWS91" s="184"/>
      <c r="TWT91" s="108"/>
      <c r="TWU91" s="103"/>
      <c r="TWV91" s="103"/>
      <c r="TWW91" s="103"/>
      <c r="TWX91" s="103"/>
      <c r="TWY91" s="103"/>
      <c r="TWZ91" s="103"/>
      <c r="TXA91" s="184"/>
      <c r="TXB91" s="108"/>
      <c r="TXC91" s="103"/>
      <c r="TXD91" s="103"/>
      <c r="TXE91" s="103"/>
      <c r="TXF91" s="103"/>
      <c r="TXG91" s="103"/>
      <c r="TXH91" s="103"/>
      <c r="TXI91" s="184"/>
      <c r="TXJ91" s="108"/>
      <c r="TXK91" s="103"/>
      <c r="TXL91" s="103"/>
      <c r="TXM91" s="103"/>
      <c r="TXN91" s="103"/>
      <c r="TXO91" s="103"/>
      <c r="TXP91" s="103"/>
      <c r="TXQ91" s="184"/>
      <c r="TXR91" s="108"/>
      <c r="TXS91" s="103"/>
      <c r="TXT91" s="103"/>
      <c r="TXU91" s="103"/>
      <c r="TXV91" s="103"/>
      <c r="TXW91" s="103"/>
      <c r="TXX91" s="103"/>
      <c r="TXY91" s="184"/>
      <c r="TXZ91" s="108"/>
      <c r="TYA91" s="103"/>
      <c r="TYB91" s="103"/>
      <c r="TYC91" s="103"/>
      <c r="TYD91" s="103"/>
      <c r="TYE91" s="103"/>
      <c r="TYF91" s="103"/>
      <c r="TYG91" s="184"/>
      <c r="TYH91" s="108"/>
      <c r="TYI91" s="103"/>
      <c r="TYJ91" s="103"/>
      <c r="TYK91" s="103"/>
      <c r="TYL91" s="103"/>
      <c r="TYM91" s="103"/>
      <c r="TYN91" s="103"/>
      <c r="TYO91" s="184"/>
      <c r="TYP91" s="108"/>
      <c r="TYQ91" s="103"/>
      <c r="TYR91" s="103"/>
      <c r="TYS91" s="103"/>
      <c r="TYT91" s="103"/>
      <c r="TYU91" s="103"/>
      <c r="TYV91" s="103"/>
      <c r="TYW91" s="184"/>
      <c r="TYX91" s="108"/>
      <c r="TYY91" s="103"/>
      <c r="TYZ91" s="103"/>
      <c r="TZA91" s="103"/>
      <c r="TZB91" s="103"/>
      <c r="TZC91" s="103"/>
      <c r="TZD91" s="103"/>
      <c r="TZE91" s="184"/>
      <c r="TZF91" s="108"/>
      <c r="TZG91" s="103"/>
      <c r="TZH91" s="103"/>
      <c r="TZI91" s="103"/>
      <c r="TZJ91" s="103"/>
      <c r="TZK91" s="103"/>
      <c r="TZL91" s="103"/>
      <c r="TZM91" s="184"/>
      <c r="TZN91" s="108"/>
      <c r="TZO91" s="103"/>
      <c r="TZP91" s="103"/>
      <c r="TZQ91" s="103"/>
      <c r="TZR91" s="103"/>
      <c r="TZS91" s="103"/>
      <c r="TZT91" s="103"/>
      <c r="TZU91" s="184"/>
      <c r="TZV91" s="108"/>
      <c r="TZW91" s="103"/>
      <c r="TZX91" s="103"/>
      <c r="TZY91" s="103"/>
      <c r="TZZ91" s="103"/>
      <c r="UAA91" s="103"/>
      <c r="UAB91" s="103"/>
      <c r="UAC91" s="184"/>
      <c r="UAD91" s="108"/>
      <c r="UAE91" s="103"/>
      <c r="UAF91" s="103"/>
      <c r="UAG91" s="103"/>
      <c r="UAH91" s="103"/>
      <c r="UAI91" s="103"/>
      <c r="UAJ91" s="103"/>
      <c r="UAK91" s="184"/>
      <c r="UAL91" s="108"/>
      <c r="UAM91" s="103"/>
      <c r="UAN91" s="103"/>
      <c r="UAO91" s="103"/>
      <c r="UAP91" s="103"/>
      <c r="UAQ91" s="103"/>
      <c r="UAR91" s="103"/>
      <c r="UAS91" s="184"/>
      <c r="UAT91" s="108"/>
      <c r="UAU91" s="103"/>
      <c r="UAV91" s="103"/>
      <c r="UAW91" s="103"/>
      <c r="UAX91" s="103"/>
      <c r="UAY91" s="103"/>
      <c r="UAZ91" s="103"/>
      <c r="UBA91" s="184"/>
      <c r="UBB91" s="108"/>
      <c r="UBC91" s="103"/>
      <c r="UBD91" s="103"/>
      <c r="UBE91" s="103"/>
      <c r="UBF91" s="103"/>
      <c r="UBG91" s="103"/>
      <c r="UBH91" s="103"/>
      <c r="UBI91" s="184"/>
      <c r="UBJ91" s="108"/>
      <c r="UBK91" s="103"/>
      <c r="UBL91" s="103"/>
      <c r="UBM91" s="103"/>
      <c r="UBN91" s="103"/>
      <c r="UBO91" s="103"/>
      <c r="UBP91" s="103"/>
      <c r="UBQ91" s="184"/>
      <c r="UBR91" s="108"/>
      <c r="UBS91" s="103"/>
      <c r="UBT91" s="103"/>
      <c r="UBU91" s="103"/>
      <c r="UBV91" s="103"/>
      <c r="UBW91" s="103"/>
      <c r="UBX91" s="103"/>
      <c r="UBY91" s="184"/>
      <c r="UBZ91" s="108"/>
      <c r="UCA91" s="103"/>
      <c r="UCB91" s="103"/>
      <c r="UCC91" s="103"/>
      <c r="UCD91" s="103"/>
      <c r="UCE91" s="103"/>
      <c r="UCF91" s="103"/>
      <c r="UCG91" s="184"/>
      <c r="UCH91" s="108"/>
      <c r="UCI91" s="103"/>
      <c r="UCJ91" s="103"/>
      <c r="UCK91" s="103"/>
      <c r="UCL91" s="103"/>
      <c r="UCM91" s="103"/>
      <c r="UCN91" s="103"/>
      <c r="UCO91" s="184"/>
      <c r="UCP91" s="108"/>
      <c r="UCQ91" s="103"/>
      <c r="UCR91" s="103"/>
      <c r="UCS91" s="103"/>
      <c r="UCT91" s="103"/>
      <c r="UCU91" s="103"/>
      <c r="UCV91" s="103"/>
      <c r="UCW91" s="184"/>
      <c r="UCX91" s="108"/>
      <c r="UCY91" s="103"/>
      <c r="UCZ91" s="103"/>
      <c r="UDA91" s="103"/>
      <c r="UDB91" s="103"/>
      <c r="UDC91" s="103"/>
      <c r="UDD91" s="103"/>
      <c r="UDE91" s="184"/>
      <c r="UDF91" s="108"/>
      <c r="UDG91" s="103"/>
      <c r="UDH91" s="103"/>
      <c r="UDI91" s="103"/>
      <c r="UDJ91" s="103"/>
      <c r="UDK91" s="103"/>
      <c r="UDL91" s="103"/>
      <c r="UDM91" s="184"/>
      <c r="UDN91" s="108"/>
      <c r="UDO91" s="103"/>
      <c r="UDP91" s="103"/>
      <c r="UDQ91" s="103"/>
      <c r="UDR91" s="103"/>
      <c r="UDS91" s="103"/>
      <c r="UDT91" s="103"/>
      <c r="UDU91" s="184"/>
      <c r="UDV91" s="108"/>
      <c r="UDW91" s="103"/>
      <c r="UDX91" s="103"/>
      <c r="UDY91" s="103"/>
      <c r="UDZ91" s="103"/>
      <c r="UEA91" s="103"/>
      <c r="UEB91" s="103"/>
      <c r="UEC91" s="184"/>
      <c r="UED91" s="108"/>
      <c r="UEE91" s="103"/>
      <c r="UEF91" s="103"/>
      <c r="UEG91" s="103"/>
      <c r="UEH91" s="103"/>
      <c r="UEI91" s="103"/>
      <c r="UEJ91" s="103"/>
      <c r="UEK91" s="184"/>
      <c r="UEL91" s="108"/>
      <c r="UEM91" s="103"/>
      <c r="UEN91" s="103"/>
      <c r="UEO91" s="103"/>
      <c r="UEP91" s="103"/>
      <c r="UEQ91" s="103"/>
      <c r="UER91" s="103"/>
      <c r="UES91" s="184"/>
      <c r="UET91" s="108"/>
      <c r="UEU91" s="103"/>
      <c r="UEV91" s="103"/>
      <c r="UEW91" s="103"/>
      <c r="UEX91" s="103"/>
      <c r="UEY91" s="103"/>
      <c r="UEZ91" s="103"/>
      <c r="UFA91" s="184"/>
      <c r="UFB91" s="108"/>
      <c r="UFC91" s="103"/>
      <c r="UFD91" s="103"/>
      <c r="UFE91" s="103"/>
      <c r="UFF91" s="103"/>
      <c r="UFG91" s="103"/>
      <c r="UFH91" s="103"/>
      <c r="UFI91" s="184"/>
      <c r="UFJ91" s="108"/>
      <c r="UFK91" s="103"/>
      <c r="UFL91" s="103"/>
      <c r="UFM91" s="103"/>
      <c r="UFN91" s="103"/>
      <c r="UFO91" s="103"/>
      <c r="UFP91" s="103"/>
      <c r="UFQ91" s="184"/>
      <c r="UFR91" s="108"/>
      <c r="UFS91" s="103"/>
      <c r="UFT91" s="103"/>
      <c r="UFU91" s="103"/>
      <c r="UFV91" s="103"/>
      <c r="UFW91" s="103"/>
      <c r="UFX91" s="103"/>
      <c r="UFY91" s="184"/>
      <c r="UFZ91" s="108"/>
      <c r="UGA91" s="103"/>
      <c r="UGB91" s="103"/>
      <c r="UGC91" s="103"/>
      <c r="UGD91" s="103"/>
      <c r="UGE91" s="103"/>
      <c r="UGF91" s="103"/>
      <c r="UGG91" s="184"/>
      <c r="UGH91" s="108"/>
      <c r="UGI91" s="103"/>
      <c r="UGJ91" s="103"/>
      <c r="UGK91" s="103"/>
      <c r="UGL91" s="103"/>
      <c r="UGM91" s="103"/>
      <c r="UGN91" s="103"/>
      <c r="UGO91" s="184"/>
      <c r="UGP91" s="108"/>
      <c r="UGQ91" s="103"/>
      <c r="UGR91" s="103"/>
      <c r="UGS91" s="103"/>
      <c r="UGT91" s="103"/>
      <c r="UGU91" s="103"/>
      <c r="UGV91" s="103"/>
      <c r="UGW91" s="184"/>
      <c r="UGX91" s="108"/>
      <c r="UGY91" s="103"/>
      <c r="UGZ91" s="103"/>
      <c r="UHA91" s="103"/>
      <c r="UHB91" s="103"/>
      <c r="UHC91" s="103"/>
      <c r="UHD91" s="103"/>
      <c r="UHE91" s="184"/>
      <c r="UHF91" s="108"/>
      <c r="UHG91" s="103"/>
      <c r="UHH91" s="103"/>
      <c r="UHI91" s="103"/>
      <c r="UHJ91" s="103"/>
      <c r="UHK91" s="103"/>
      <c r="UHL91" s="103"/>
      <c r="UHM91" s="184"/>
      <c r="UHN91" s="108"/>
      <c r="UHO91" s="103"/>
      <c r="UHP91" s="103"/>
      <c r="UHQ91" s="103"/>
      <c r="UHR91" s="103"/>
      <c r="UHS91" s="103"/>
      <c r="UHT91" s="103"/>
      <c r="UHU91" s="184"/>
      <c r="UHV91" s="108"/>
      <c r="UHW91" s="103"/>
      <c r="UHX91" s="103"/>
      <c r="UHY91" s="103"/>
      <c r="UHZ91" s="103"/>
      <c r="UIA91" s="103"/>
      <c r="UIB91" s="103"/>
      <c r="UIC91" s="184"/>
      <c r="UID91" s="108"/>
      <c r="UIE91" s="103"/>
      <c r="UIF91" s="103"/>
      <c r="UIG91" s="103"/>
      <c r="UIH91" s="103"/>
      <c r="UII91" s="103"/>
      <c r="UIJ91" s="103"/>
      <c r="UIK91" s="184"/>
      <c r="UIL91" s="108"/>
      <c r="UIM91" s="103"/>
      <c r="UIN91" s="103"/>
      <c r="UIO91" s="103"/>
      <c r="UIP91" s="103"/>
      <c r="UIQ91" s="103"/>
      <c r="UIR91" s="103"/>
      <c r="UIS91" s="184"/>
      <c r="UIT91" s="108"/>
      <c r="UIU91" s="103"/>
      <c r="UIV91" s="103"/>
      <c r="UIW91" s="103"/>
      <c r="UIX91" s="103"/>
      <c r="UIY91" s="103"/>
      <c r="UIZ91" s="103"/>
      <c r="UJA91" s="184"/>
      <c r="UJB91" s="108"/>
      <c r="UJC91" s="103"/>
      <c r="UJD91" s="103"/>
      <c r="UJE91" s="103"/>
      <c r="UJF91" s="103"/>
      <c r="UJG91" s="103"/>
      <c r="UJH91" s="103"/>
      <c r="UJI91" s="184"/>
      <c r="UJJ91" s="108"/>
      <c r="UJK91" s="103"/>
      <c r="UJL91" s="103"/>
      <c r="UJM91" s="103"/>
      <c r="UJN91" s="103"/>
      <c r="UJO91" s="103"/>
      <c r="UJP91" s="103"/>
      <c r="UJQ91" s="184"/>
      <c r="UJR91" s="108"/>
      <c r="UJS91" s="103"/>
      <c r="UJT91" s="103"/>
      <c r="UJU91" s="103"/>
      <c r="UJV91" s="103"/>
      <c r="UJW91" s="103"/>
      <c r="UJX91" s="103"/>
      <c r="UJY91" s="184"/>
      <c r="UJZ91" s="108"/>
      <c r="UKA91" s="103"/>
      <c r="UKB91" s="103"/>
      <c r="UKC91" s="103"/>
      <c r="UKD91" s="103"/>
      <c r="UKE91" s="103"/>
      <c r="UKF91" s="103"/>
      <c r="UKG91" s="184"/>
      <c r="UKH91" s="108"/>
      <c r="UKI91" s="103"/>
      <c r="UKJ91" s="103"/>
      <c r="UKK91" s="103"/>
      <c r="UKL91" s="103"/>
      <c r="UKM91" s="103"/>
      <c r="UKN91" s="103"/>
      <c r="UKO91" s="184"/>
      <c r="UKP91" s="108"/>
      <c r="UKQ91" s="103"/>
      <c r="UKR91" s="103"/>
      <c r="UKS91" s="103"/>
      <c r="UKT91" s="103"/>
      <c r="UKU91" s="103"/>
      <c r="UKV91" s="103"/>
      <c r="UKW91" s="184"/>
      <c r="UKX91" s="108"/>
      <c r="UKY91" s="103"/>
      <c r="UKZ91" s="103"/>
      <c r="ULA91" s="103"/>
      <c r="ULB91" s="103"/>
      <c r="ULC91" s="103"/>
      <c r="ULD91" s="103"/>
      <c r="ULE91" s="184"/>
      <c r="ULF91" s="108"/>
      <c r="ULG91" s="103"/>
      <c r="ULH91" s="103"/>
      <c r="ULI91" s="103"/>
      <c r="ULJ91" s="103"/>
      <c r="ULK91" s="103"/>
      <c r="ULL91" s="103"/>
      <c r="ULM91" s="184"/>
      <c r="ULN91" s="108"/>
      <c r="ULO91" s="103"/>
      <c r="ULP91" s="103"/>
      <c r="ULQ91" s="103"/>
      <c r="ULR91" s="103"/>
      <c r="ULS91" s="103"/>
      <c r="ULT91" s="103"/>
      <c r="ULU91" s="184"/>
      <c r="ULV91" s="108"/>
      <c r="ULW91" s="103"/>
      <c r="ULX91" s="103"/>
      <c r="ULY91" s="103"/>
      <c r="ULZ91" s="103"/>
      <c r="UMA91" s="103"/>
      <c r="UMB91" s="103"/>
      <c r="UMC91" s="184"/>
      <c r="UMD91" s="108"/>
      <c r="UME91" s="103"/>
      <c r="UMF91" s="103"/>
      <c r="UMG91" s="103"/>
      <c r="UMH91" s="103"/>
      <c r="UMI91" s="103"/>
      <c r="UMJ91" s="103"/>
      <c r="UMK91" s="184"/>
      <c r="UML91" s="108"/>
      <c r="UMM91" s="103"/>
      <c r="UMN91" s="103"/>
      <c r="UMO91" s="103"/>
      <c r="UMP91" s="103"/>
      <c r="UMQ91" s="103"/>
      <c r="UMR91" s="103"/>
      <c r="UMS91" s="184"/>
      <c r="UMT91" s="108"/>
      <c r="UMU91" s="103"/>
      <c r="UMV91" s="103"/>
      <c r="UMW91" s="103"/>
      <c r="UMX91" s="103"/>
      <c r="UMY91" s="103"/>
      <c r="UMZ91" s="103"/>
      <c r="UNA91" s="184"/>
      <c r="UNB91" s="108"/>
      <c r="UNC91" s="103"/>
      <c r="UND91" s="103"/>
      <c r="UNE91" s="103"/>
      <c r="UNF91" s="103"/>
      <c r="UNG91" s="103"/>
      <c r="UNH91" s="103"/>
      <c r="UNI91" s="184"/>
      <c r="UNJ91" s="108"/>
      <c r="UNK91" s="103"/>
      <c r="UNL91" s="103"/>
      <c r="UNM91" s="103"/>
      <c r="UNN91" s="103"/>
      <c r="UNO91" s="103"/>
      <c r="UNP91" s="103"/>
      <c r="UNQ91" s="184"/>
      <c r="UNR91" s="108"/>
      <c r="UNS91" s="103"/>
      <c r="UNT91" s="103"/>
      <c r="UNU91" s="103"/>
      <c r="UNV91" s="103"/>
      <c r="UNW91" s="103"/>
      <c r="UNX91" s="103"/>
      <c r="UNY91" s="184"/>
      <c r="UNZ91" s="108"/>
      <c r="UOA91" s="103"/>
      <c r="UOB91" s="103"/>
      <c r="UOC91" s="103"/>
      <c r="UOD91" s="103"/>
      <c r="UOE91" s="103"/>
      <c r="UOF91" s="103"/>
      <c r="UOG91" s="184"/>
      <c r="UOH91" s="108"/>
      <c r="UOI91" s="103"/>
      <c r="UOJ91" s="103"/>
      <c r="UOK91" s="103"/>
      <c r="UOL91" s="103"/>
      <c r="UOM91" s="103"/>
      <c r="UON91" s="103"/>
      <c r="UOO91" s="184"/>
      <c r="UOP91" s="108"/>
      <c r="UOQ91" s="103"/>
      <c r="UOR91" s="103"/>
      <c r="UOS91" s="103"/>
      <c r="UOT91" s="103"/>
      <c r="UOU91" s="103"/>
      <c r="UOV91" s="103"/>
      <c r="UOW91" s="184"/>
      <c r="UOX91" s="108"/>
      <c r="UOY91" s="103"/>
      <c r="UOZ91" s="103"/>
      <c r="UPA91" s="103"/>
      <c r="UPB91" s="103"/>
      <c r="UPC91" s="103"/>
      <c r="UPD91" s="103"/>
      <c r="UPE91" s="184"/>
      <c r="UPF91" s="108"/>
      <c r="UPG91" s="103"/>
      <c r="UPH91" s="103"/>
      <c r="UPI91" s="103"/>
      <c r="UPJ91" s="103"/>
      <c r="UPK91" s="103"/>
      <c r="UPL91" s="103"/>
      <c r="UPM91" s="184"/>
      <c r="UPN91" s="108"/>
      <c r="UPO91" s="103"/>
      <c r="UPP91" s="103"/>
      <c r="UPQ91" s="103"/>
      <c r="UPR91" s="103"/>
      <c r="UPS91" s="103"/>
      <c r="UPT91" s="103"/>
      <c r="UPU91" s="184"/>
      <c r="UPV91" s="108"/>
      <c r="UPW91" s="103"/>
      <c r="UPX91" s="103"/>
      <c r="UPY91" s="103"/>
      <c r="UPZ91" s="103"/>
      <c r="UQA91" s="103"/>
      <c r="UQB91" s="103"/>
      <c r="UQC91" s="184"/>
      <c r="UQD91" s="108"/>
      <c r="UQE91" s="103"/>
      <c r="UQF91" s="103"/>
      <c r="UQG91" s="103"/>
      <c r="UQH91" s="103"/>
      <c r="UQI91" s="103"/>
      <c r="UQJ91" s="103"/>
      <c r="UQK91" s="184"/>
      <c r="UQL91" s="108"/>
      <c r="UQM91" s="103"/>
      <c r="UQN91" s="103"/>
      <c r="UQO91" s="103"/>
      <c r="UQP91" s="103"/>
      <c r="UQQ91" s="103"/>
      <c r="UQR91" s="103"/>
      <c r="UQS91" s="184"/>
      <c r="UQT91" s="108"/>
      <c r="UQU91" s="103"/>
      <c r="UQV91" s="103"/>
      <c r="UQW91" s="103"/>
      <c r="UQX91" s="103"/>
      <c r="UQY91" s="103"/>
      <c r="UQZ91" s="103"/>
      <c r="URA91" s="184"/>
      <c r="URB91" s="108"/>
      <c r="URC91" s="103"/>
      <c r="URD91" s="103"/>
      <c r="URE91" s="103"/>
      <c r="URF91" s="103"/>
      <c r="URG91" s="103"/>
      <c r="URH91" s="103"/>
      <c r="URI91" s="184"/>
      <c r="URJ91" s="108"/>
      <c r="URK91" s="103"/>
      <c r="URL91" s="103"/>
      <c r="URM91" s="103"/>
      <c r="URN91" s="103"/>
      <c r="URO91" s="103"/>
      <c r="URP91" s="103"/>
      <c r="URQ91" s="184"/>
      <c r="URR91" s="108"/>
      <c r="URS91" s="103"/>
      <c r="URT91" s="103"/>
      <c r="URU91" s="103"/>
      <c r="URV91" s="103"/>
      <c r="URW91" s="103"/>
      <c r="URX91" s="103"/>
      <c r="URY91" s="184"/>
      <c r="URZ91" s="108"/>
      <c r="USA91" s="103"/>
      <c r="USB91" s="103"/>
      <c r="USC91" s="103"/>
      <c r="USD91" s="103"/>
      <c r="USE91" s="103"/>
      <c r="USF91" s="103"/>
      <c r="USG91" s="184"/>
      <c r="USH91" s="108"/>
      <c r="USI91" s="103"/>
      <c r="USJ91" s="103"/>
      <c r="USK91" s="103"/>
      <c r="USL91" s="103"/>
      <c r="USM91" s="103"/>
      <c r="USN91" s="103"/>
      <c r="USO91" s="184"/>
      <c r="USP91" s="108"/>
      <c r="USQ91" s="103"/>
      <c r="USR91" s="103"/>
      <c r="USS91" s="103"/>
      <c r="UST91" s="103"/>
      <c r="USU91" s="103"/>
      <c r="USV91" s="103"/>
      <c r="USW91" s="184"/>
      <c r="USX91" s="108"/>
      <c r="USY91" s="103"/>
      <c r="USZ91" s="103"/>
      <c r="UTA91" s="103"/>
      <c r="UTB91" s="103"/>
      <c r="UTC91" s="103"/>
      <c r="UTD91" s="103"/>
      <c r="UTE91" s="184"/>
      <c r="UTF91" s="108"/>
      <c r="UTG91" s="103"/>
      <c r="UTH91" s="103"/>
      <c r="UTI91" s="103"/>
      <c r="UTJ91" s="103"/>
      <c r="UTK91" s="103"/>
      <c r="UTL91" s="103"/>
      <c r="UTM91" s="184"/>
      <c r="UTN91" s="108"/>
      <c r="UTO91" s="103"/>
      <c r="UTP91" s="103"/>
      <c r="UTQ91" s="103"/>
      <c r="UTR91" s="103"/>
      <c r="UTS91" s="103"/>
      <c r="UTT91" s="103"/>
      <c r="UTU91" s="184"/>
      <c r="UTV91" s="108"/>
      <c r="UTW91" s="103"/>
      <c r="UTX91" s="103"/>
      <c r="UTY91" s="103"/>
      <c r="UTZ91" s="103"/>
      <c r="UUA91" s="103"/>
      <c r="UUB91" s="103"/>
      <c r="UUC91" s="184"/>
      <c r="UUD91" s="108"/>
      <c r="UUE91" s="103"/>
      <c r="UUF91" s="103"/>
      <c r="UUG91" s="103"/>
      <c r="UUH91" s="103"/>
      <c r="UUI91" s="103"/>
      <c r="UUJ91" s="103"/>
      <c r="UUK91" s="184"/>
      <c r="UUL91" s="108"/>
      <c r="UUM91" s="103"/>
      <c r="UUN91" s="103"/>
      <c r="UUO91" s="103"/>
      <c r="UUP91" s="103"/>
      <c r="UUQ91" s="103"/>
      <c r="UUR91" s="103"/>
      <c r="UUS91" s="184"/>
      <c r="UUT91" s="108"/>
      <c r="UUU91" s="103"/>
      <c r="UUV91" s="103"/>
      <c r="UUW91" s="103"/>
      <c r="UUX91" s="103"/>
      <c r="UUY91" s="103"/>
      <c r="UUZ91" s="103"/>
      <c r="UVA91" s="184"/>
      <c r="UVB91" s="108"/>
      <c r="UVC91" s="103"/>
      <c r="UVD91" s="103"/>
      <c r="UVE91" s="103"/>
      <c r="UVF91" s="103"/>
      <c r="UVG91" s="103"/>
      <c r="UVH91" s="103"/>
      <c r="UVI91" s="184"/>
      <c r="UVJ91" s="108"/>
      <c r="UVK91" s="103"/>
      <c r="UVL91" s="103"/>
      <c r="UVM91" s="103"/>
      <c r="UVN91" s="103"/>
      <c r="UVO91" s="103"/>
      <c r="UVP91" s="103"/>
      <c r="UVQ91" s="184"/>
      <c r="UVR91" s="108"/>
      <c r="UVS91" s="103"/>
      <c r="UVT91" s="103"/>
      <c r="UVU91" s="103"/>
      <c r="UVV91" s="103"/>
      <c r="UVW91" s="103"/>
      <c r="UVX91" s="103"/>
      <c r="UVY91" s="184"/>
      <c r="UVZ91" s="108"/>
      <c r="UWA91" s="103"/>
      <c r="UWB91" s="103"/>
      <c r="UWC91" s="103"/>
      <c r="UWD91" s="103"/>
      <c r="UWE91" s="103"/>
      <c r="UWF91" s="103"/>
      <c r="UWG91" s="184"/>
      <c r="UWH91" s="108"/>
      <c r="UWI91" s="103"/>
      <c r="UWJ91" s="103"/>
      <c r="UWK91" s="103"/>
      <c r="UWL91" s="103"/>
      <c r="UWM91" s="103"/>
      <c r="UWN91" s="103"/>
      <c r="UWO91" s="184"/>
      <c r="UWP91" s="108"/>
      <c r="UWQ91" s="103"/>
      <c r="UWR91" s="103"/>
      <c r="UWS91" s="103"/>
      <c r="UWT91" s="103"/>
      <c r="UWU91" s="103"/>
      <c r="UWV91" s="103"/>
      <c r="UWW91" s="184"/>
      <c r="UWX91" s="108"/>
      <c r="UWY91" s="103"/>
      <c r="UWZ91" s="103"/>
      <c r="UXA91" s="103"/>
      <c r="UXB91" s="103"/>
      <c r="UXC91" s="103"/>
      <c r="UXD91" s="103"/>
      <c r="UXE91" s="184"/>
      <c r="UXF91" s="108"/>
      <c r="UXG91" s="103"/>
      <c r="UXH91" s="103"/>
      <c r="UXI91" s="103"/>
      <c r="UXJ91" s="103"/>
      <c r="UXK91" s="103"/>
      <c r="UXL91" s="103"/>
      <c r="UXM91" s="184"/>
      <c r="UXN91" s="108"/>
      <c r="UXO91" s="103"/>
      <c r="UXP91" s="103"/>
      <c r="UXQ91" s="103"/>
      <c r="UXR91" s="103"/>
      <c r="UXS91" s="103"/>
      <c r="UXT91" s="103"/>
      <c r="UXU91" s="184"/>
      <c r="UXV91" s="108"/>
      <c r="UXW91" s="103"/>
      <c r="UXX91" s="103"/>
      <c r="UXY91" s="103"/>
      <c r="UXZ91" s="103"/>
      <c r="UYA91" s="103"/>
      <c r="UYB91" s="103"/>
      <c r="UYC91" s="184"/>
      <c r="UYD91" s="108"/>
      <c r="UYE91" s="103"/>
      <c r="UYF91" s="103"/>
      <c r="UYG91" s="103"/>
      <c r="UYH91" s="103"/>
      <c r="UYI91" s="103"/>
      <c r="UYJ91" s="103"/>
      <c r="UYK91" s="184"/>
      <c r="UYL91" s="108"/>
      <c r="UYM91" s="103"/>
      <c r="UYN91" s="103"/>
      <c r="UYO91" s="103"/>
      <c r="UYP91" s="103"/>
      <c r="UYQ91" s="103"/>
      <c r="UYR91" s="103"/>
      <c r="UYS91" s="184"/>
      <c r="UYT91" s="108"/>
      <c r="UYU91" s="103"/>
      <c r="UYV91" s="103"/>
      <c r="UYW91" s="103"/>
      <c r="UYX91" s="103"/>
      <c r="UYY91" s="103"/>
      <c r="UYZ91" s="103"/>
      <c r="UZA91" s="184"/>
      <c r="UZB91" s="108"/>
      <c r="UZC91" s="103"/>
      <c r="UZD91" s="103"/>
      <c r="UZE91" s="103"/>
      <c r="UZF91" s="103"/>
      <c r="UZG91" s="103"/>
      <c r="UZH91" s="103"/>
      <c r="UZI91" s="184"/>
      <c r="UZJ91" s="108"/>
      <c r="UZK91" s="103"/>
      <c r="UZL91" s="103"/>
      <c r="UZM91" s="103"/>
      <c r="UZN91" s="103"/>
      <c r="UZO91" s="103"/>
      <c r="UZP91" s="103"/>
      <c r="UZQ91" s="184"/>
      <c r="UZR91" s="108"/>
      <c r="UZS91" s="103"/>
      <c r="UZT91" s="103"/>
      <c r="UZU91" s="103"/>
      <c r="UZV91" s="103"/>
      <c r="UZW91" s="103"/>
      <c r="UZX91" s="103"/>
      <c r="UZY91" s="184"/>
      <c r="UZZ91" s="108"/>
      <c r="VAA91" s="103"/>
      <c r="VAB91" s="103"/>
      <c r="VAC91" s="103"/>
      <c r="VAD91" s="103"/>
      <c r="VAE91" s="103"/>
      <c r="VAF91" s="103"/>
      <c r="VAG91" s="184"/>
      <c r="VAH91" s="108"/>
      <c r="VAI91" s="103"/>
      <c r="VAJ91" s="103"/>
      <c r="VAK91" s="103"/>
      <c r="VAL91" s="103"/>
      <c r="VAM91" s="103"/>
      <c r="VAN91" s="103"/>
      <c r="VAO91" s="184"/>
      <c r="VAP91" s="108"/>
      <c r="VAQ91" s="103"/>
      <c r="VAR91" s="103"/>
      <c r="VAS91" s="103"/>
      <c r="VAT91" s="103"/>
      <c r="VAU91" s="103"/>
      <c r="VAV91" s="103"/>
      <c r="VAW91" s="184"/>
      <c r="VAX91" s="108"/>
      <c r="VAY91" s="103"/>
      <c r="VAZ91" s="103"/>
      <c r="VBA91" s="103"/>
      <c r="VBB91" s="103"/>
      <c r="VBC91" s="103"/>
      <c r="VBD91" s="103"/>
      <c r="VBE91" s="184"/>
      <c r="VBF91" s="108"/>
      <c r="VBG91" s="103"/>
      <c r="VBH91" s="103"/>
      <c r="VBI91" s="103"/>
      <c r="VBJ91" s="103"/>
      <c r="VBK91" s="103"/>
      <c r="VBL91" s="103"/>
      <c r="VBM91" s="184"/>
      <c r="VBN91" s="108"/>
      <c r="VBO91" s="103"/>
      <c r="VBP91" s="103"/>
      <c r="VBQ91" s="103"/>
      <c r="VBR91" s="103"/>
      <c r="VBS91" s="103"/>
      <c r="VBT91" s="103"/>
      <c r="VBU91" s="184"/>
      <c r="VBV91" s="108"/>
      <c r="VBW91" s="103"/>
      <c r="VBX91" s="103"/>
      <c r="VBY91" s="103"/>
      <c r="VBZ91" s="103"/>
      <c r="VCA91" s="103"/>
      <c r="VCB91" s="103"/>
      <c r="VCC91" s="184"/>
      <c r="VCD91" s="108"/>
      <c r="VCE91" s="103"/>
      <c r="VCF91" s="103"/>
      <c r="VCG91" s="103"/>
      <c r="VCH91" s="103"/>
      <c r="VCI91" s="103"/>
      <c r="VCJ91" s="103"/>
      <c r="VCK91" s="184"/>
      <c r="VCL91" s="108"/>
      <c r="VCM91" s="103"/>
      <c r="VCN91" s="103"/>
      <c r="VCO91" s="103"/>
      <c r="VCP91" s="103"/>
      <c r="VCQ91" s="103"/>
      <c r="VCR91" s="103"/>
      <c r="VCS91" s="184"/>
      <c r="VCT91" s="108"/>
      <c r="VCU91" s="103"/>
      <c r="VCV91" s="103"/>
      <c r="VCW91" s="103"/>
      <c r="VCX91" s="103"/>
      <c r="VCY91" s="103"/>
      <c r="VCZ91" s="103"/>
      <c r="VDA91" s="184"/>
      <c r="VDB91" s="108"/>
      <c r="VDC91" s="103"/>
      <c r="VDD91" s="103"/>
      <c r="VDE91" s="103"/>
      <c r="VDF91" s="103"/>
      <c r="VDG91" s="103"/>
      <c r="VDH91" s="103"/>
      <c r="VDI91" s="184"/>
      <c r="VDJ91" s="108"/>
      <c r="VDK91" s="103"/>
      <c r="VDL91" s="103"/>
      <c r="VDM91" s="103"/>
      <c r="VDN91" s="103"/>
      <c r="VDO91" s="103"/>
      <c r="VDP91" s="103"/>
      <c r="VDQ91" s="184"/>
      <c r="VDR91" s="108"/>
      <c r="VDS91" s="103"/>
      <c r="VDT91" s="103"/>
      <c r="VDU91" s="103"/>
      <c r="VDV91" s="103"/>
      <c r="VDW91" s="103"/>
      <c r="VDX91" s="103"/>
      <c r="VDY91" s="184"/>
      <c r="VDZ91" s="108"/>
      <c r="VEA91" s="103"/>
      <c r="VEB91" s="103"/>
      <c r="VEC91" s="103"/>
      <c r="VED91" s="103"/>
      <c r="VEE91" s="103"/>
      <c r="VEF91" s="103"/>
      <c r="VEG91" s="184"/>
      <c r="VEH91" s="108"/>
      <c r="VEI91" s="103"/>
      <c r="VEJ91" s="103"/>
      <c r="VEK91" s="103"/>
      <c r="VEL91" s="103"/>
      <c r="VEM91" s="103"/>
      <c r="VEN91" s="103"/>
      <c r="VEO91" s="184"/>
      <c r="VEP91" s="108"/>
      <c r="VEQ91" s="103"/>
      <c r="VER91" s="103"/>
      <c r="VES91" s="103"/>
      <c r="VET91" s="103"/>
      <c r="VEU91" s="103"/>
      <c r="VEV91" s="103"/>
      <c r="VEW91" s="184"/>
      <c r="VEX91" s="108"/>
      <c r="VEY91" s="103"/>
      <c r="VEZ91" s="103"/>
      <c r="VFA91" s="103"/>
      <c r="VFB91" s="103"/>
      <c r="VFC91" s="103"/>
      <c r="VFD91" s="103"/>
      <c r="VFE91" s="184"/>
      <c r="VFF91" s="108"/>
      <c r="VFG91" s="103"/>
      <c r="VFH91" s="103"/>
      <c r="VFI91" s="103"/>
      <c r="VFJ91" s="103"/>
      <c r="VFK91" s="103"/>
      <c r="VFL91" s="103"/>
      <c r="VFM91" s="184"/>
      <c r="VFN91" s="108"/>
      <c r="VFO91" s="103"/>
      <c r="VFP91" s="103"/>
      <c r="VFQ91" s="103"/>
      <c r="VFR91" s="103"/>
      <c r="VFS91" s="103"/>
      <c r="VFT91" s="103"/>
      <c r="VFU91" s="184"/>
      <c r="VFV91" s="108"/>
      <c r="VFW91" s="103"/>
      <c r="VFX91" s="103"/>
      <c r="VFY91" s="103"/>
      <c r="VFZ91" s="103"/>
      <c r="VGA91" s="103"/>
      <c r="VGB91" s="103"/>
      <c r="VGC91" s="184"/>
      <c r="VGD91" s="108"/>
      <c r="VGE91" s="103"/>
      <c r="VGF91" s="103"/>
      <c r="VGG91" s="103"/>
      <c r="VGH91" s="103"/>
      <c r="VGI91" s="103"/>
      <c r="VGJ91" s="103"/>
      <c r="VGK91" s="184"/>
      <c r="VGL91" s="108"/>
      <c r="VGM91" s="103"/>
      <c r="VGN91" s="103"/>
      <c r="VGO91" s="103"/>
      <c r="VGP91" s="103"/>
      <c r="VGQ91" s="103"/>
      <c r="VGR91" s="103"/>
      <c r="VGS91" s="184"/>
      <c r="VGT91" s="108"/>
      <c r="VGU91" s="103"/>
      <c r="VGV91" s="103"/>
      <c r="VGW91" s="103"/>
      <c r="VGX91" s="103"/>
      <c r="VGY91" s="103"/>
      <c r="VGZ91" s="103"/>
      <c r="VHA91" s="184"/>
      <c r="VHB91" s="108"/>
      <c r="VHC91" s="103"/>
      <c r="VHD91" s="103"/>
      <c r="VHE91" s="103"/>
      <c r="VHF91" s="103"/>
      <c r="VHG91" s="103"/>
      <c r="VHH91" s="103"/>
      <c r="VHI91" s="184"/>
      <c r="VHJ91" s="108"/>
      <c r="VHK91" s="103"/>
      <c r="VHL91" s="103"/>
      <c r="VHM91" s="103"/>
      <c r="VHN91" s="103"/>
      <c r="VHO91" s="103"/>
      <c r="VHP91" s="103"/>
      <c r="VHQ91" s="184"/>
      <c r="VHR91" s="108"/>
      <c r="VHS91" s="103"/>
      <c r="VHT91" s="103"/>
      <c r="VHU91" s="103"/>
      <c r="VHV91" s="103"/>
      <c r="VHW91" s="103"/>
      <c r="VHX91" s="103"/>
      <c r="VHY91" s="184"/>
      <c r="VHZ91" s="108"/>
      <c r="VIA91" s="103"/>
      <c r="VIB91" s="103"/>
      <c r="VIC91" s="103"/>
      <c r="VID91" s="103"/>
      <c r="VIE91" s="103"/>
      <c r="VIF91" s="103"/>
      <c r="VIG91" s="184"/>
      <c r="VIH91" s="108"/>
      <c r="VII91" s="103"/>
      <c r="VIJ91" s="103"/>
      <c r="VIK91" s="103"/>
      <c r="VIL91" s="103"/>
      <c r="VIM91" s="103"/>
      <c r="VIN91" s="103"/>
      <c r="VIO91" s="184"/>
      <c r="VIP91" s="108"/>
      <c r="VIQ91" s="103"/>
      <c r="VIR91" s="103"/>
      <c r="VIS91" s="103"/>
      <c r="VIT91" s="103"/>
      <c r="VIU91" s="103"/>
      <c r="VIV91" s="103"/>
      <c r="VIW91" s="184"/>
      <c r="VIX91" s="108"/>
      <c r="VIY91" s="103"/>
      <c r="VIZ91" s="103"/>
      <c r="VJA91" s="103"/>
      <c r="VJB91" s="103"/>
      <c r="VJC91" s="103"/>
      <c r="VJD91" s="103"/>
      <c r="VJE91" s="184"/>
      <c r="VJF91" s="108"/>
      <c r="VJG91" s="103"/>
      <c r="VJH91" s="103"/>
      <c r="VJI91" s="103"/>
      <c r="VJJ91" s="103"/>
      <c r="VJK91" s="103"/>
      <c r="VJL91" s="103"/>
      <c r="VJM91" s="184"/>
      <c r="VJN91" s="108"/>
      <c r="VJO91" s="103"/>
      <c r="VJP91" s="103"/>
      <c r="VJQ91" s="103"/>
      <c r="VJR91" s="103"/>
      <c r="VJS91" s="103"/>
      <c r="VJT91" s="103"/>
      <c r="VJU91" s="184"/>
      <c r="VJV91" s="108"/>
      <c r="VJW91" s="103"/>
      <c r="VJX91" s="103"/>
      <c r="VJY91" s="103"/>
      <c r="VJZ91" s="103"/>
      <c r="VKA91" s="103"/>
      <c r="VKB91" s="103"/>
      <c r="VKC91" s="184"/>
      <c r="VKD91" s="108"/>
      <c r="VKE91" s="103"/>
      <c r="VKF91" s="103"/>
      <c r="VKG91" s="103"/>
      <c r="VKH91" s="103"/>
      <c r="VKI91" s="103"/>
      <c r="VKJ91" s="103"/>
      <c r="VKK91" s="184"/>
      <c r="VKL91" s="108"/>
      <c r="VKM91" s="103"/>
      <c r="VKN91" s="103"/>
      <c r="VKO91" s="103"/>
      <c r="VKP91" s="103"/>
      <c r="VKQ91" s="103"/>
      <c r="VKR91" s="103"/>
      <c r="VKS91" s="184"/>
      <c r="VKT91" s="108"/>
      <c r="VKU91" s="103"/>
      <c r="VKV91" s="103"/>
      <c r="VKW91" s="103"/>
      <c r="VKX91" s="103"/>
      <c r="VKY91" s="103"/>
      <c r="VKZ91" s="103"/>
      <c r="VLA91" s="184"/>
      <c r="VLB91" s="108"/>
      <c r="VLC91" s="103"/>
      <c r="VLD91" s="103"/>
      <c r="VLE91" s="103"/>
      <c r="VLF91" s="103"/>
      <c r="VLG91" s="103"/>
      <c r="VLH91" s="103"/>
      <c r="VLI91" s="184"/>
      <c r="VLJ91" s="108"/>
      <c r="VLK91" s="103"/>
      <c r="VLL91" s="103"/>
      <c r="VLM91" s="103"/>
      <c r="VLN91" s="103"/>
      <c r="VLO91" s="103"/>
      <c r="VLP91" s="103"/>
      <c r="VLQ91" s="184"/>
      <c r="VLR91" s="108"/>
      <c r="VLS91" s="103"/>
      <c r="VLT91" s="103"/>
      <c r="VLU91" s="103"/>
      <c r="VLV91" s="103"/>
      <c r="VLW91" s="103"/>
      <c r="VLX91" s="103"/>
      <c r="VLY91" s="184"/>
      <c r="VLZ91" s="108"/>
      <c r="VMA91" s="103"/>
      <c r="VMB91" s="103"/>
      <c r="VMC91" s="103"/>
      <c r="VMD91" s="103"/>
      <c r="VME91" s="103"/>
      <c r="VMF91" s="103"/>
      <c r="VMG91" s="184"/>
      <c r="VMH91" s="108"/>
      <c r="VMI91" s="103"/>
      <c r="VMJ91" s="103"/>
      <c r="VMK91" s="103"/>
      <c r="VML91" s="103"/>
      <c r="VMM91" s="103"/>
      <c r="VMN91" s="103"/>
      <c r="VMO91" s="184"/>
      <c r="VMP91" s="108"/>
      <c r="VMQ91" s="103"/>
      <c r="VMR91" s="103"/>
      <c r="VMS91" s="103"/>
      <c r="VMT91" s="103"/>
      <c r="VMU91" s="103"/>
      <c r="VMV91" s="103"/>
      <c r="VMW91" s="184"/>
      <c r="VMX91" s="108"/>
      <c r="VMY91" s="103"/>
      <c r="VMZ91" s="103"/>
      <c r="VNA91" s="103"/>
      <c r="VNB91" s="103"/>
      <c r="VNC91" s="103"/>
      <c r="VND91" s="103"/>
      <c r="VNE91" s="184"/>
      <c r="VNF91" s="108"/>
      <c r="VNG91" s="103"/>
      <c r="VNH91" s="103"/>
      <c r="VNI91" s="103"/>
      <c r="VNJ91" s="103"/>
      <c r="VNK91" s="103"/>
      <c r="VNL91" s="103"/>
      <c r="VNM91" s="184"/>
      <c r="VNN91" s="108"/>
      <c r="VNO91" s="103"/>
      <c r="VNP91" s="103"/>
      <c r="VNQ91" s="103"/>
      <c r="VNR91" s="103"/>
      <c r="VNS91" s="103"/>
      <c r="VNT91" s="103"/>
      <c r="VNU91" s="184"/>
      <c r="VNV91" s="108"/>
      <c r="VNW91" s="103"/>
      <c r="VNX91" s="103"/>
      <c r="VNY91" s="103"/>
      <c r="VNZ91" s="103"/>
      <c r="VOA91" s="103"/>
      <c r="VOB91" s="103"/>
      <c r="VOC91" s="184"/>
      <c r="VOD91" s="108"/>
      <c r="VOE91" s="103"/>
      <c r="VOF91" s="103"/>
      <c r="VOG91" s="103"/>
      <c r="VOH91" s="103"/>
      <c r="VOI91" s="103"/>
      <c r="VOJ91" s="103"/>
      <c r="VOK91" s="184"/>
      <c r="VOL91" s="108"/>
      <c r="VOM91" s="103"/>
      <c r="VON91" s="103"/>
      <c r="VOO91" s="103"/>
      <c r="VOP91" s="103"/>
      <c r="VOQ91" s="103"/>
      <c r="VOR91" s="103"/>
      <c r="VOS91" s="184"/>
      <c r="VOT91" s="108"/>
      <c r="VOU91" s="103"/>
      <c r="VOV91" s="103"/>
      <c r="VOW91" s="103"/>
      <c r="VOX91" s="103"/>
      <c r="VOY91" s="103"/>
      <c r="VOZ91" s="103"/>
      <c r="VPA91" s="184"/>
      <c r="VPB91" s="108"/>
      <c r="VPC91" s="103"/>
      <c r="VPD91" s="103"/>
      <c r="VPE91" s="103"/>
      <c r="VPF91" s="103"/>
      <c r="VPG91" s="103"/>
      <c r="VPH91" s="103"/>
      <c r="VPI91" s="184"/>
      <c r="VPJ91" s="108"/>
      <c r="VPK91" s="103"/>
      <c r="VPL91" s="103"/>
      <c r="VPM91" s="103"/>
      <c r="VPN91" s="103"/>
      <c r="VPO91" s="103"/>
      <c r="VPP91" s="103"/>
      <c r="VPQ91" s="184"/>
      <c r="VPR91" s="108"/>
      <c r="VPS91" s="103"/>
      <c r="VPT91" s="103"/>
      <c r="VPU91" s="103"/>
      <c r="VPV91" s="103"/>
      <c r="VPW91" s="103"/>
      <c r="VPX91" s="103"/>
      <c r="VPY91" s="184"/>
      <c r="VPZ91" s="108"/>
      <c r="VQA91" s="103"/>
      <c r="VQB91" s="103"/>
      <c r="VQC91" s="103"/>
      <c r="VQD91" s="103"/>
      <c r="VQE91" s="103"/>
      <c r="VQF91" s="103"/>
      <c r="VQG91" s="184"/>
      <c r="VQH91" s="108"/>
      <c r="VQI91" s="103"/>
      <c r="VQJ91" s="103"/>
      <c r="VQK91" s="103"/>
      <c r="VQL91" s="103"/>
      <c r="VQM91" s="103"/>
      <c r="VQN91" s="103"/>
      <c r="VQO91" s="184"/>
      <c r="VQP91" s="108"/>
      <c r="VQQ91" s="103"/>
      <c r="VQR91" s="103"/>
      <c r="VQS91" s="103"/>
      <c r="VQT91" s="103"/>
      <c r="VQU91" s="103"/>
      <c r="VQV91" s="103"/>
      <c r="VQW91" s="184"/>
      <c r="VQX91" s="108"/>
      <c r="VQY91" s="103"/>
      <c r="VQZ91" s="103"/>
      <c r="VRA91" s="103"/>
      <c r="VRB91" s="103"/>
      <c r="VRC91" s="103"/>
      <c r="VRD91" s="103"/>
      <c r="VRE91" s="184"/>
      <c r="VRF91" s="108"/>
      <c r="VRG91" s="103"/>
      <c r="VRH91" s="103"/>
      <c r="VRI91" s="103"/>
      <c r="VRJ91" s="103"/>
      <c r="VRK91" s="103"/>
      <c r="VRL91" s="103"/>
      <c r="VRM91" s="184"/>
      <c r="VRN91" s="108"/>
      <c r="VRO91" s="103"/>
      <c r="VRP91" s="103"/>
      <c r="VRQ91" s="103"/>
      <c r="VRR91" s="103"/>
      <c r="VRS91" s="103"/>
      <c r="VRT91" s="103"/>
      <c r="VRU91" s="184"/>
      <c r="VRV91" s="108"/>
      <c r="VRW91" s="103"/>
      <c r="VRX91" s="103"/>
      <c r="VRY91" s="103"/>
      <c r="VRZ91" s="103"/>
      <c r="VSA91" s="103"/>
      <c r="VSB91" s="103"/>
      <c r="VSC91" s="184"/>
      <c r="VSD91" s="108"/>
      <c r="VSE91" s="103"/>
      <c r="VSF91" s="103"/>
      <c r="VSG91" s="103"/>
      <c r="VSH91" s="103"/>
      <c r="VSI91" s="103"/>
      <c r="VSJ91" s="103"/>
      <c r="VSK91" s="184"/>
      <c r="VSL91" s="108"/>
      <c r="VSM91" s="103"/>
      <c r="VSN91" s="103"/>
      <c r="VSO91" s="103"/>
      <c r="VSP91" s="103"/>
      <c r="VSQ91" s="103"/>
      <c r="VSR91" s="103"/>
      <c r="VSS91" s="184"/>
      <c r="VST91" s="108"/>
      <c r="VSU91" s="103"/>
      <c r="VSV91" s="103"/>
      <c r="VSW91" s="103"/>
      <c r="VSX91" s="103"/>
      <c r="VSY91" s="103"/>
      <c r="VSZ91" s="103"/>
      <c r="VTA91" s="184"/>
      <c r="VTB91" s="108"/>
      <c r="VTC91" s="103"/>
      <c r="VTD91" s="103"/>
      <c r="VTE91" s="103"/>
      <c r="VTF91" s="103"/>
      <c r="VTG91" s="103"/>
      <c r="VTH91" s="103"/>
      <c r="VTI91" s="184"/>
      <c r="VTJ91" s="108"/>
      <c r="VTK91" s="103"/>
      <c r="VTL91" s="103"/>
      <c r="VTM91" s="103"/>
      <c r="VTN91" s="103"/>
      <c r="VTO91" s="103"/>
      <c r="VTP91" s="103"/>
      <c r="VTQ91" s="184"/>
      <c r="VTR91" s="108"/>
      <c r="VTS91" s="103"/>
      <c r="VTT91" s="103"/>
      <c r="VTU91" s="103"/>
      <c r="VTV91" s="103"/>
      <c r="VTW91" s="103"/>
      <c r="VTX91" s="103"/>
      <c r="VTY91" s="184"/>
      <c r="VTZ91" s="108"/>
      <c r="VUA91" s="103"/>
      <c r="VUB91" s="103"/>
      <c r="VUC91" s="103"/>
      <c r="VUD91" s="103"/>
      <c r="VUE91" s="103"/>
      <c r="VUF91" s="103"/>
      <c r="VUG91" s="184"/>
      <c r="VUH91" s="108"/>
      <c r="VUI91" s="103"/>
      <c r="VUJ91" s="103"/>
      <c r="VUK91" s="103"/>
      <c r="VUL91" s="103"/>
      <c r="VUM91" s="103"/>
      <c r="VUN91" s="103"/>
      <c r="VUO91" s="184"/>
      <c r="VUP91" s="108"/>
      <c r="VUQ91" s="103"/>
      <c r="VUR91" s="103"/>
      <c r="VUS91" s="103"/>
      <c r="VUT91" s="103"/>
      <c r="VUU91" s="103"/>
      <c r="VUV91" s="103"/>
      <c r="VUW91" s="184"/>
      <c r="VUX91" s="108"/>
      <c r="VUY91" s="103"/>
      <c r="VUZ91" s="103"/>
      <c r="VVA91" s="103"/>
      <c r="VVB91" s="103"/>
      <c r="VVC91" s="103"/>
      <c r="VVD91" s="103"/>
      <c r="VVE91" s="184"/>
      <c r="VVF91" s="108"/>
      <c r="VVG91" s="103"/>
      <c r="VVH91" s="103"/>
      <c r="VVI91" s="103"/>
      <c r="VVJ91" s="103"/>
      <c r="VVK91" s="103"/>
      <c r="VVL91" s="103"/>
      <c r="VVM91" s="184"/>
      <c r="VVN91" s="108"/>
      <c r="VVO91" s="103"/>
      <c r="VVP91" s="103"/>
      <c r="VVQ91" s="103"/>
      <c r="VVR91" s="103"/>
      <c r="VVS91" s="103"/>
      <c r="VVT91" s="103"/>
      <c r="VVU91" s="184"/>
      <c r="VVV91" s="108"/>
      <c r="VVW91" s="103"/>
      <c r="VVX91" s="103"/>
      <c r="VVY91" s="103"/>
      <c r="VVZ91" s="103"/>
      <c r="VWA91" s="103"/>
      <c r="VWB91" s="103"/>
      <c r="VWC91" s="184"/>
      <c r="VWD91" s="108"/>
      <c r="VWE91" s="103"/>
      <c r="VWF91" s="103"/>
      <c r="VWG91" s="103"/>
      <c r="VWH91" s="103"/>
      <c r="VWI91" s="103"/>
      <c r="VWJ91" s="103"/>
      <c r="VWK91" s="184"/>
      <c r="VWL91" s="108"/>
      <c r="VWM91" s="103"/>
      <c r="VWN91" s="103"/>
      <c r="VWO91" s="103"/>
      <c r="VWP91" s="103"/>
      <c r="VWQ91" s="103"/>
      <c r="VWR91" s="103"/>
      <c r="VWS91" s="184"/>
      <c r="VWT91" s="108"/>
      <c r="VWU91" s="103"/>
      <c r="VWV91" s="103"/>
      <c r="VWW91" s="103"/>
      <c r="VWX91" s="103"/>
      <c r="VWY91" s="103"/>
      <c r="VWZ91" s="103"/>
      <c r="VXA91" s="184"/>
      <c r="VXB91" s="108"/>
      <c r="VXC91" s="103"/>
      <c r="VXD91" s="103"/>
      <c r="VXE91" s="103"/>
      <c r="VXF91" s="103"/>
      <c r="VXG91" s="103"/>
      <c r="VXH91" s="103"/>
      <c r="VXI91" s="184"/>
      <c r="VXJ91" s="108"/>
      <c r="VXK91" s="103"/>
      <c r="VXL91" s="103"/>
      <c r="VXM91" s="103"/>
      <c r="VXN91" s="103"/>
      <c r="VXO91" s="103"/>
      <c r="VXP91" s="103"/>
      <c r="VXQ91" s="184"/>
      <c r="VXR91" s="108"/>
      <c r="VXS91" s="103"/>
      <c r="VXT91" s="103"/>
      <c r="VXU91" s="103"/>
      <c r="VXV91" s="103"/>
      <c r="VXW91" s="103"/>
      <c r="VXX91" s="103"/>
      <c r="VXY91" s="184"/>
      <c r="VXZ91" s="108"/>
      <c r="VYA91" s="103"/>
      <c r="VYB91" s="103"/>
      <c r="VYC91" s="103"/>
      <c r="VYD91" s="103"/>
      <c r="VYE91" s="103"/>
      <c r="VYF91" s="103"/>
      <c r="VYG91" s="184"/>
      <c r="VYH91" s="108"/>
      <c r="VYI91" s="103"/>
      <c r="VYJ91" s="103"/>
      <c r="VYK91" s="103"/>
      <c r="VYL91" s="103"/>
      <c r="VYM91" s="103"/>
      <c r="VYN91" s="103"/>
      <c r="VYO91" s="184"/>
      <c r="VYP91" s="108"/>
      <c r="VYQ91" s="103"/>
      <c r="VYR91" s="103"/>
      <c r="VYS91" s="103"/>
      <c r="VYT91" s="103"/>
      <c r="VYU91" s="103"/>
      <c r="VYV91" s="103"/>
      <c r="VYW91" s="184"/>
      <c r="VYX91" s="108"/>
      <c r="VYY91" s="103"/>
      <c r="VYZ91" s="103"/>
      <c r="VZA91" s="103"/>
      <c r="VZB91" s="103"/>
      <c r="VZC91" s="103"/>
      <c r="VZD91" s="103"/>
      <c r="VZE91" s="184"/>
      <c r="VZF91" s="108"/>
      <c r="VZG91" s="103"/>
      <c r="VZH91" s="103"/>
      <c r="VZI91" s="103"/>
      <c r="VZJ91" s="103"/>
      <c r="VZK91" s="103"/>
      <c r="VZL91" s="103"/>
      <c r="VZM91" s="184"/>
      <c r="VZN91" s="108"/>
      <c r="VZO91" s="103"/>
      <c r="VZP91" s="103"/>
      <c r="VZQ91" s="103"/>
      <c r="VZR91" s="103"/>
      <c r="VZS91" s="103"/>
      <c r="VZT91" s="103"/>
      <c r="VZU91" s="184"/>
      <c r="VZV91" s="108"/>
      <c r="VZW91" s="103"/>
      <c r="VZX91" s="103"/>
      <c r="VZY91" s="103"/>
      <c r="VZZ91" s="103"/>
      <c r="WAA91" s="103"/>
      <c r="WAB91" s="103"/>
      <c r="WAC91" s="184"/>
      <c r="WAD91" s="108"/>
      <c r="WAE91" s="103"/>
      <c r="WAF91" s="103"/>
      <c r="WAG91" s="103"/>
      <c r="WAH91" s="103"/>
      <c r="WAI91" s="103"/>
      <c r="WAJ91" s="103"/>
      <c r="WAK91" s="184"/>
      <c r="WAL91" s="108"/>
      <c r="WAM91" s="103"/>
      <c r="WAN91" s="103"/>
      <c r="WAO91" s="103"/>
      <c r="WAP91" s="103"/>
      <c r="WAQ91" s="103"/>
      <c r="WAR91" s="103"/>
      <c r="WAS91" s="184"/>
      <c r="WAT91" s="108"/>
      <c r="WAU91" s="103"/>
      <c r="WAV91" s="103"/>
      <c r="WAW91" s="103"/>
      <c r="WAX91" s="103"/>
      <c r="WAY91" s="103"/>
      <c r="WAZ91" s="103"/>
      <c r="WBA91" s="184"/>
      <c r="WBB91" s="108"/>
      <c r="WBC91" s="103"/>
      <c r="WBD91" s="103"/>
      <c r="WBE91" s="103"/>
      <c r="WBF91" s="103"/>
      <c r="WBG91" s="103"/>
      <c r="WBH91" s="103"/>
      <c r="WBI91" s="184"/>
      <c r="WBJ91" s="108"/>
      <c r="WBK91" s="103"/>
      <c r="WBL91" s="103"/>
      <c r="WBM91" s="103"/>
      <c r="WBN91" s="103"/>
      <c r="WBO91" s="103"/>
      <c r="WBP91" s="103"/>
      <c r="WBQ91" s="184"/>
      <c r="WBR91" s="108"/>
      <c r="WBS91" s="103"/>
      <c r="WBT91" s="103"/>
      <c r="WBU91" s="103"/>
      <c r="WBV91" s="103"/>
      <c r="WBW91" s="103"/>
      <c r="WBX91" s="103"/>
      <c r="WBY91" s="184"/>
      <c r="WBZ91" s="108"/>
      <c r="WCA91" s="103"/>
      <c r="WCB91" s="103"/>
      <c r="WCC91" s="103"/>
      <c r="WCD91" s="103"/>
      <c r="WCE91" s="103"/>
      <c r="WCF91" s="103"/>
      <c r="WCG91" s="184"/>
      <c r="WCH91" s="108"/>
      <c r="WCI91" s="103"/>
      <c r="WCJ91" s="103"/>
      <c r="WCK91" s="103"/>
      <c r="WCL91" s="103"/>
      <c r="WCM91" s="103"/>
      <c r="WCN91" s="103"/>
      <c r="WCO91" s="184"/>
      <c r="WCP91" s="108"/>
      <c r="WCQ91" s="103"/>
      <c r="WCR91" s="103"/>
      <c r="WCS91" s="103"/>
      <c r="WCT91" s="103"/>
      <c r="WCU91" s="103"/>
      <c r="WCV91" s="103"/>
      <c r="WCW91" s="184"/>
      <c r="WCX91" s="108"/>
      <c r="WCY91" s="103"/>
      <c r="WCZ91" s="103"/>
      <c r="WDA91" s="103"/>
      <c r="WDB91" s="103"/>
      <c r="WDC91" s="103"/>
      <c r="WDD91" s="103"/>
      <c r="WDE91" s="184"/>
      <c r="WDF91" s="108"/>
      <c r="WDG91" s="103"/>
      <c r="WDH91" s="103"/>
      <c r="WDI91" s="103"/>
      <c r="WDJ91" s="103"/>
      <c r="WDK91" s="103"/>
      <c r="WDL91" s="103"/>
      <c r="WDM91" s="184"/>
      <c r="WDN91" s="108"/>
      <c r="WDO91" s="103"/>
      <c r="WDP91" s="103"/>
      <c r="WDQ91" s="103"/>
      <c r="WDR91" s="103"/>
      <c r="WDS91" s="103"/>
      <c r="WDT91" s="103"/>
      <c r="WDU91" s="184"/>
      <c r="WDV91" s="108"/>
      <c r="WDW91" s="103"/>
      <c r="WDX91" s="103"/>
      <c r="WDY91" s="103"/>
      <c r="WDZ91" s="103"/>
      <c r="WEA91" s="103"/>
      <c r="WEB91" s="103"/>
      <c r="WEC91" s="184"/>
      <c r="WED91" s="108"/>
      <c r="WEE91" s="103"/>
      <c r="WEF91" s="103"/>
      <c r="WEG91" s="103"/>
      <c r="WEH91" s="103"/>
      <c r="WEI91" s="103"/>
      <c r="WEJ91" s="103"/>
      <c r="WEK91" s="184"/>
      <c r="WEL91" s="108"/>
      <c r="WEM91" s="103"/>
      <c r="WEN91" s="103"/>
      <c r="WEO91" s="103"/>
      <c r="WEP91" s="103"/>
      <c r="WEQ91" s="103"/>
      <c r="WER91" s="103"/>
      <c r="WES91" s="184"/>
      <c r="WET91" s="108"/>
      <c r="WEU91" s="103"/>
      <c r="WEV91" s="103"/>
      <c r="WEW91" s="103"/>
      <c r="WEX91" s="103"/>
      <c r="WEY91" s="103"/>
      <c r="WEZ91" s="103"/>
      <c r="WFA91" s="184"/>
      <c r="WFB91" s="108"/>
      <c r="WFC91" s="103"/>
      <c r="WFD91" s="103"/>
      <c r="WFE91" s="103"/>
      <c r="WFF91" s="103"/>
      <c r="WFG91" s="103"/>
      <c r="WFH91" s="103"/>
      <c r="WFI91" s="184"/>
      <c r="WFJ91" s="108"/>
      <c r="WFK91" s="103"/>
      <c r="WFL91" s="103"/>
      <c r="WFM91" s="103"/>
      <c r="WFN91" s="103"/>
      <c r="WFO91" s="103"/>
      <c r="WFP91" s="103"/>
      <c r="WFQ91" s="184"/>
      <c r="WFR91" s="108"/>
      <c r="WFS91" s="103"/>
      <c r="WFT91" s="103"/>
      <c r="WFU91" s="103"/>
      <c r="WFV91" s="103"/>
      <c r="WFW91" s="103"/>
      <c r="WFX91" s="103"/>
      <c r="WFY91" s="184"/>
      <c r="WFZ91" s="108"/>
      <c r="WGA91" s="103"/>
      <c r="WGB91" s="103"/>
      <c r="WGC91" s="103"/>
      <c r="WGD91" s="103"/>
      <c r="WGE91" s="103"/>
      <c r="WGF91" s="103"/>
      <c r="WGG91" s="184"/>
      <c r="WGH91" s="108"/>
      <c r="WGI91" s="103"/>
      <c r="WGJ91" s="103"/>
      <c r="WGK91" s="103"/>
      <c r="WGL91" s="103"/>
      <c r="WGM91" s="103"/>
      <c r="WGN91" s="103"/>
      <c r="WGO91" s="184"/>
      <c r="WGP91" s="108"/>
      <c r="WGQ91" s="103"/>
      <c r="WGR91" s="103"/>
      <c r="WGS91" s="103"/>
      <c r="WGT91" s="103"/>
      <c r="WGU91" s="103"/>
      <c r="WGV91" s="103"/>
      <c r="WGW91" s="184"/>
      <c r="WGX91" s="108"/>
      <c r="WGY91" s="103"/>
      <c r="WGZ91" s="103"/>
      <c r="WHA91" s="103"/>
      <c r="WHB91" s="103"/>
      <c r="WHC91" s="103"/>
      <c r="WHD91" s="103"/>
      <c r="WHE91" s="184"/>
      <c r="WHF91" s="108"/>
      <c r="WHG91" s="103"/>
      <c r="WHH91" s="103"/>
      <c r="WHI91" s="103"/>
      <c r="WHJ91" s="103"/>
      <c r="WHK91" s="103"/>
      <c r="WHL91" s="103"/>
      <c r="WHM91" s="184"/>
      <c r="WHN91" s="108"/>
      <c r="WHO91" s="103"/>
      <c r="WHP91" s="103"/>
      <c r="WHQ91" s="103"/>
      <c r="WHR91" s="103"/>
      <c r="WHS91" s="103"/>
      <c r="WHT91" s="103"/>
      <c r="WHU91" s="184"/>
      <c r="WHV91" s="108"/>
      <c r="WHW91" s="103"/>
      <c r="WHX91" s="103"/>
      <c r="WHY91" s="103"/>
      <c r="WHZ91" s="103"/>
      <c r="WIA91" s="103"/>
      <c r="WIB91" s="103"/>
      <c r="WIC91" s="184"/>
      <c r="WID91" s="108"/>
      <c r="WIE91" s="103"/>
      <c r="WIF91" s="103"/>
      <c r="WIG91" s="103"/>
      <c r="WIH91" s="103"/>
      <c r="WII91" s="103"/>
      <c r="WIJ91" s="103"/>
      <c r="WIK91" s="184"/>
      <c r="WIL91" s="108"/>
      <c r="WIM91" s="103"/>
      <c r="WIN91" s="103"/>
      <c r="WIO91" s="103"/>
      <c r="WIP91" s="103"/>
      <c r="WIQ91" s="103"/>
      <c r="WIR91" s="103"/>
      <c r="WIS91" s="184"/>
      <c r="WIT91" s="108"/>
      <c r="WIU91" s="103"/>
      <c r="WIV91" s="103"/>
      <c r="WIW91" s="103"/>
      <c r="WIX91" s="103"/>
      <c r="WIY91" s="103"/>
      <c r="WIZ91" s="103"/>
      <c r="WJA91" s="184"/>
      <c r="WJB91" s="108"/>
      <c r="WJC91" s="103"/>
      <c r="WJD91" s="103"/>
      <c r="WJE91" s="103"/>
      <c r="WJF91" s="103"/>
      <c r="WJG91" s="103"/>
      <c r="WJH91" s="103"/>
      <c r="WJI91" s="184"/>
      <c r="WJJ91" s="108"/>
      <c r="WJK91" s="103"/>
      <c r="WJL91" s="103"/>
      <c r="WJM91" s="103"/>
      <c r="WJN91" s="103"/>
      <c r="WJO91" s="103"/>
      <c r="WJP91" s="103"/>
      <c r="WJQ91" s="184"/>
      <c r="WJR91" s="108"/>
      <c r="WJS91" s="103"/>
      <c r="WJT91" s="103"/>
      <c r="WJU91" s="103"/>
      <c r="WJV91" s="103"/>
      <c r="WJW91" s="103"/>
      <c r="WJX91" s="103"/>
      <c r="WJY91" s="184"/>
      <c r="WJZ91" s="108"/>
      <c r="WKA91" s="103"/>
      <c r="WKB91" s="103"/>
      <c r="WKC91" s="103"/>
      <c r="WKD91" s="103"/>
      <c r="WKE91" s="103"/>
      <c r="WKF91" s="103"/>
      <c r="WKG91" s="184"/>
      <c r="WKH91" s="108"/>
      <c r="WKI91" s="103"/>
      <c r="WKJ91" s="103"/>
      <c r="WKK91" s="103"/>
      <c r="WKL91" s="103"/>
      <c r="WKM91" s="103"/>
      <c r="WKN91" s="103"/>
      <c r="WKO91" s="184"/>
      <c r="WKP91" s="108"/>
      <c r="WKQ91" s="103"/>
      <c r="WKR91" s="103"/>
      <c r="WKS91" s="103"/>
      <c r="WKT91" s="103"/>
      <c r="WKU91" s="103"/>
      <c r="WKV91" s="103"/>
      <c r="WKW91" s="184"/>
      <c r="WKX91" s="108"/>
      <c r="WKY91" s="103"/>
      <c r="WKZ91" s="103"/>
      <c r="WLA91" s="103"/>
      <c r="WLB91" s="103"/>
      <c r="WLC91" s="103"/>
      <c r="WLD91" s="103"/>
      <c r="WLE91" s="184"/>
      <c r="WLF91" s="108"/>
      <c r="WLG91" s="103"/>
      <c r="WLH91" s="103"/>
      <c r="WLI91" s="103"/>
      <c r="WLJ91" s="103"/>
      <c r="WLK91" s="103"/>
      <c r="WLL91" s="103"/>
      <c r="WLM91" s="184"/>
      <c r="WLN91" s="108"/>
      <c r="WLO91" s="103"/>
      <c r="WLP91" s="103"/>
      <c r="WLQ91" s="103"/>
      <c r="WLR91" s="103"/>
      <c r="WLS91" s="103"/>
      <c r="WLT91" s="103"/>
      <c r="WLU91" s="184"/>
      <c r="WLV91" s="108"/>
      <c r="WLW91" s="103"/>
      <c r="WLX91" s="103"/>
      <c r="WLY91" s="103"/>
      <c r="WLZ91" s="103"/>
      <c r="WMA91" s="103"/>
      <c r="WMB91" s="103"/>
      <c r="WMC91" s="184"/>
      <c r="WMD91" s="108"/>
      <c r="WME91" s="103"/>
      <c r="WMF91" s="103"/>
      <c r="WMG91" s="103"/>
      <c r="WMH91" s="103"/>
      <c r="WMI91" s="103"/>
      <c r="WMJ91" s="103"/>
      <c r="WMK91" s="184"/>
      <c r="WML91" s="108"/>
      <c r="WMM91" s="103"/>
      <c r="WMN91" s="103"/>
      <c r="WMO91" s="103"/>
      <c r="WMP91" s="103"/>
      <c r="WMQ91" s="103"/>
      <c r="WMR91" s="103"/>
      <c r="WMS91" s="184"/>
      <c r="WMT91" s="108"/>
      <c r="WMU91" s="103"/>
      <c r="WMV91" s="103"/>
      <c r="WMW91" s="103"/>
      <c r="WMX91" s="103"/>
      <c r="WMY91" s="103"/>
      <c r="WMZ91" s="103"/>
      <c r="WNA91" s="184"/>
      <c r="WNB91" s="108"/>
      <c r="WNC91" s="103"/>
      <c r="WND91" s="103"/>
      <c r="WNE91" s="103"/>
      <c r="WNF91" s="103"/>
      <c r="WNG91" s="103"/>
      <c r="WNH91" s="103"/>
      <c r="WNI91" s="184"/>
      <c r="WNJ91" s="108"/>
      <c r="WNK91" s="103"/>
      <c r="WNL91" s="103"/>
      <c r="WNM91" s="103"/>
      <c r="WNN91" s="103"/>
      <c r="WNO91" s="103"/>
      <c r="WNP91" s="103"/>
      <c r="WNQ91" s="184"/>
      <c r="WNR91" s="108"/>
      <c r="WNS91" s="103"/>
      <c r="WNT91" s="103"/>
      <c r="WNU91" s="103"/>
      <c r="WNV91" s="103"/>
      <c r="WNW91" s="103"/>
      <c r="WNX91" s="103"/>
      <c r="WNY91" s="184"/>
      <c r="WNZ91" s="108"/>
      <c r="WOA91" s="103"/>
      <c r="WOB91" s="103"/>
      <c r="WOC91" s="103"/>
      <c r="WOD91" s="103"/>
      <c r="WOE91" s="103"/>
      <c r="WOF91" s="103"/>
      <c r="WOG91" s="184"/>
      <c r="WOH91" s="108"/>
      <c r="WOI91" s="103"/>
      <c r="WOJ91" s="103"/>
      <c r="WOK91" s="103"/>
      <c r="WOL91" s="103"/>
      <c r="WOM91" s="103"/>
      <c r="WON91" s="103"/>
      <c r="WOO91" s="184"/>
      <c r="WOP91" s="108"/>
      <c r="WOQ91" s="103"/>
      <c r="WOR91" s="103"/>
      <c r="WOS91" s="103"/>
      <c r="WOT91" s="103"/>
      <c r="WOU91" s="103"/>
      <c r="WOV91" s="103"/>
      <c r="WOW91" s="184"/>
      <c r="WOX91" s="108"/>
      <c r="WOY91" s="103"/>
      <c r="WOZ91" s="103"/>
      <c r="WPA91" s="103"/>
      <c r="WPB91" s="103"/>
      <c r="WPC91" s="103"/>
      <c r="WPD91" s="103"/>
      <c r="WPE91" s="184"/>
      <c r="WPF91" s="108"/>
      <c r="WPG91" s="103"/>
      <c r="WPH91" s="103"/>
      <c r="WPI91" s="103"/>
      <c r="WPJ91" s="103"/>
      <c r="WPK91" s="103"/>
      <c r="WPL91" s="103"/>
      <c r="WPM91" s="184"/>
      <c r="WPN91" s="108"/>
      <c r="WPO91" s="103"/>
      <c r="WPP91" s="103"/>
      <c r="WPQ91" s="103"/>
      <c r="WPR91" s="103"/>
      <c r="WPS91" s="103"/>
      <c r="WPT91" s="103"/>
      <c r="WPU91" s="184"/>
      <c r="WPV91" s="108"/>
      <c r="WPW91" s="103"/>
      <c r="WPX91" s="103"/>
      <c r="WPY91" s="103"/>
      <c r="WPZ91" s="103"/>
      <c r="WQA91" s="103"/>
      <c r="WQB91" s="103"/>
      <c r="WQC91" s="184"/>
      <c r="WQD91" s="108"/>
      <c r="WQE91" s="103"/>
      <c r="WQF91" s="103"/>
      <c r="WQG91" s="103"/>
      <c r="WQH91" s="103"/>
      <c r="WQI91" s="103"/>
      <c r="WQJ91" s="103"/>
      <c r="WQK91" s="184"/>
      <c r="WQL91" s="108"/>
      <c r="WQM91" s="103"/>
      <c r="WQN91" s="103"/>
      <c r="WQO91" s="103"/>
      <c r="WQP91" s="103"/>
      <c r="WQQ91" s="103"/>
      <c r="WQR91" s="103"/>
      <c r="WQS91" s="184"/>
      <c r="WQT91" s="108"/>
      <c r="WQU91" s="103"/>
      <c r="WQV91" s="103"/>
      <c r="WQW91" s="103"/>
      <c r="WQX91" s="103"/>
      <c r="WQY91" s="103"/>
      <c r="WQZ91" s="103"/>
      <c r="WRA91" s="184"/>
      <c r="WRB91" s="108"/>
      <c r="WRC91" s="103"/>
      <c r="WRD91" s="103"/>
      <c r="WRE91" s="103"/>
      <c r="WRF91" s="103"/>
      <c r="WRG91" s="103"/>
      <c r="WRH91" s="103"/>
      <c r="WRI91" s="184"/>
      <c r="WRJ91" s="108"/>
      <c r="WRK91" s="103"/>
      <c r="WRL91" s="103"/>
      <c r="WRM91" s="103"/>
      <c r="WRN91" s="103"/>
      <c r="WRO91" s="103"/>
      <c r="WRP91" s="103"/>
      <c r="WRQ91" s="184"/>
      <c r="WRR91" s="108"/>
      <c r="WRS91" s="103"/>
      <c r="WRT91" s="103"/>
      <c r="WRU91" s="103"/>
      <c r="WRV91" s="103"/>
      <c r="WRW91" s="103"/>
      <c r="WRX91" s="103"/>
      <c r="WRY91" s="184"/>
      <c r="WRZ91" s="108"/>
      <c r="WSA91" s="103"/>
      <c r="WSB91" s="103"/>
      <c r="WSC91" s="103"/>
      <c r="WSD91" s="103"/>
      <c r="WSE91" s="103"/>
      <c r="WSF91" s="103"/>
      <c r="WSG91" s="184"/>
      <c r="WSH91" s="108"/>
      <c r="WSI91" s="103"/>
      <c r="WSJ91" s="103"/>
      <c r="WSK91" s="103"/>
      <c r="WSL91" s="103"/>
      <c r="WSM91" s="103"/>
      <c r="WSN91" s="103"/>
      <c r="WSO91" s="184"/>
      <c r="WSP91" s="108"/>
      <c r="WSQ91" s="103"/>
      <c r="WSR91" s="103"/>
      <c r="WSS91" s="103"/>
      <c r="WST91" s="103"/>
      <c r="WSU91" s="103"/>
      <c r="WSV91" s="103"/>
      <c r="WSW91" s="184"/>
      <c r="WSX91" s="108"/>
      <c r="WSY91" s="103"/>
      <c r="WSZ91" s="103"/>
      <c r="WTA91" s="103"/>
      <c r="WTB91" s="103"/>
      <c r="WTC91" s="103"/>
      <c r="WTD91" s="103"/>
      <c r="WTE91" s="184"/>
      <c r="WTF91" s="108"/>
      <c r="WTG91" s="103"/>
      <c r="WTH91" s="103"/>
      <c r="WTI91" s="103"/>
      <c r="WTJ91" s="103"/>
      <c r="WTK91" s="103"/>
      <c r="WTL91" s="103"/>
      <c r="WTM91" s="184"/>
      <c r="WTN91" s="108"/>
      <c r="WTO91" s="103"/>
      <c r="WTP91" s="103"/>
      <c r="WTQ91" s="103"/>
      <c r="WTR91" s="103"/>
      <c r="WTS91" s="103"/>
      <c r="WTT91" s="103"/>
      <c r="WTU91" s="184"/>
      <c r="WTV91" s="108"/>
      <c r="WTW91" s="103"/>
      <c r="WTX91" s="103"/>
      <c r="WTY91" s="103"/>
      <c r="WTZ91" s="103"/>
      <c r="WUA91" s="103"/>
      <c r="WUB91" s="103"/>
      <c r="WUC91" s="184"/>
      <c r="WUD91" s="108"/>
      <c r="WUE91" s="103"/>
      <c r="WUF91" s="103"/>
      <c r="WUG91" s="103"/>
      <c r="WUH91" s="103"/>
      <c r="WUI91" s="103"/>
      <c r="WUJ91" s="103"/>
      <c r="WUK91" s="184"/>
      <c r="WUL91" s="108"/>
      <c r="WUM91" s="103"/>
      <c r="WUN91" s="103"/>
      <c r="WUO91" s="103"/>
      <c r="WUP91" s="103"/>
      <c r="WUQ91" s="103"/>
      <c r="WUR91" s="103"/>
      <c r="WUS91" s="184"/>
      <c r="WUT91" s="108"/>
      <c r="WUU91" s="103"/>
      <c r="WUV91" s="103"/>
      <c r="WUW91" s="103"/>
      <c r="WUX91" s="103"/>
      <c r="WUY91" s="103"/>
      <c r="WUZ91" s="103"/>
      <c r="WVA91" s="184"/>
      <c r="WVB91" s="108"/>
      <c r="WVC91" s="103"/>
      <c r="WVD91" s="103"/>
      <c r="WVE91" s="103"/>
      <c r="WVF91" s="103"/>
      <c r="WVG91" s="103"/>
      <c r="WVH91" s="103"/>
      <c r="WVI91" s="184"/>
      <c r="WVJ91" s="108"/>
      <c r="WVK91" s="103"/>
      <c r="WVL91" s="103"/>
      <c r="WVM91" s="103"/>
      <c r="WVN91" s="103"/>
      <c r="WVO91" s="103"/>
      <c r="WVP91" s="103"/>
      <c r="WVQ91" s="184"/>
      <c r="WVR91" s="108"/>
      <c r="WVS91" s="103"/>
      <c r="WVT91" s="103"/>
      <c r="WVU91" s="103"/>
      <c r="WVV91" s="103"/>
      <c r="WVW91" s="103"/>
      <c r="WVX91" s="103"/>
      <c r="WVY91" s="184"/>
      <c r="WVZ91" s="108"/>
      <c r="WWA91" s="103"/>
      <c r="WWB91" s="103"/>
      <c r="WWC91" s="103"/>
      <c r="WWD91" s="103"/>
      <c r="WWE91" s="103"/>
      <c r="WWF91" s="103"/>
      <c r="WWG91" s="184"/>
      <c r="WWH91" s="108"/>
      <c r="WWI91" s="103"/>
      <c r="WWJ91" s="103"/>
      <c r="WWK91" s="103"/>
      <c r="WWL91" s="103"/>
      <c r="WWM91" s="103"/>
      <c r="WWN91" s="103"/>
      <c r="WWO91" s="184"/>
      <c r="WWP91" s="108"/>
      <c r="WWQ91" s="103"/>
      <c r="WWR91" s="103"/>
      <c r="WWS91" s="103"/>
      <c r="WWT91" s="103"/>
      <c r="WWU91" s="103"/>
      <c r="WWV91" s="103"/>
      <c r="WWW91" s="184"/>
      <c r="WWX91" s="108"/>
      <c r="WWY91" s="103"/>
      <c r="WWZ91" s="103"/>
      <c r="WXA91" s="103"/>
      <c r="WXB91" s="103"/>
      <c r="WXC91" s="103"/>
      <c r="WXD91" s="103"/>
      <c r="WXE91" s="184"/>
      <c r="WXF91" s="108"/>
      <c r="WXG91" s="103"/>
      <c r="WXH91" s="103"/>
      <c r="WXI91" s="103"/>
      <c r="WXJ91" s="103"/>
      <c r="WXK91" s="103"/>
      <c r="WXL91" s="103"/>
      <c r="WXM91" s="184"/>
      <c r="WXN91" s="108"/>
      <c r="WXO91" s="103"/>
      <c r="WXP91" s="103"/>
      <c r="WXQ91" s="103"/>
      <c r="WXR91" s="103"/>
      <c r="WXS91" s="103"/>
      <c r="WXT91" s="103"/>
      <c r="WXU91" s="184"/>
      <c r="WXV91" s="108"/>
      <c r="WXW91" s="103"/>
      <c r="WXX91" s="103"/>
      <c r="WXY91" s="103"/>
      <c r="WXZ91" s="103"/>
      <c r="WYA91" s="103"/>
      <c r="WYB91" s="103"/>
      <c r="WYC91" s="184"/>
      <c r="WYD91" s="108"/>
      <c r="WYE91" s="103"/>
      <c r="WYF91" s="103"/>
      <c r="WYG91" s="103"/>
      <c r="WYH91" s="103"/>
      <c r="WYI91" s="103"/>
      <c r="WYJ91" s="103"/>
      <c r="WYK91" s="184"/>
      <c r="WYL91" s="108"/>
      <c r="WYM91" s="103"/>
      <c r="WYN91" s="103"/>
      <c r="WYO91" s="103"/>
      <c r="WYP91" s="103"/>
      <c r="WYQ91" s="103"/>
      <c r="WYR91" s="103"/>
      <c r="WYS91" s="184"/>
      <c r="WYT91" s="108"/>
      <c r="WYU91" s="103"/>
      <c r="WYV91" s="103"/>
      <c r="WYW91" s="103"/>
      <c r="WYX91" s="103"/>
      <c r="WYY91" s="103"/>
      <c r="WYZ91" s="103"/>
      <c r="WZA91" s="184"/>
      <c r="WZB91" s="108"/>
      <c r="WZC91" s="103"/>
      <c r="WZD91" s="103"/>
      <c r="WZE91" s="103"/>
      <c r="WZF91" s="103"/>
      <c r="WZG91" s="103"/>
      <c r="WZH91" s="103"/>
      <c r="WZI91" s="184"/>
      <c r="WZJ91" s="108"/>
      <c r="WZK91" s="103"/>
      <c r="WZL91" s="103"/>
      <c r="WZM91" s="103"/>
      <c r="WZN91" s="103"/>
      <c r="WZO91" s="103"/>
      <c r="WZP91" s="103"/>
      <c r="WZQ91" s="184"/>
      <c r="WZR91" s="108"/>
      <c r="WZS91" s="103"/>
      <c r="WZT91" s="103"/>
      <c r="WZU91" s="103"/>
      <c r="WZV91" s="103"/>
      <c r="WZW91" s="103"/>
      <c r="WZX91" s="103"/>
      <c r="WZY91" s="184"/>
      <c r="WZZ91" s="108"/>
      <c r="XAA91" s="103"/>
      <c r="XAB91" s="103"/>
      <c r="XAC91" s="103"/>
      <c r="XAD91" s="103"/>
      <c r="XAE91" s="103"/>
      <c r="XAF91" s="103"/>
      <c r="XAG91" s="184"/>
      <c r="XAH91" s="108"/>
      <c r="XAI91" s="103"/>
      <c r="XAJ91" s="103"/>
      <c r="XAK91" s="103"/>
      <c r="XAL91" s="103"/>
      <c r="XAM91" s="103"/>
      <c r="XAN91" s="103"/>
      <c r="XAO91" s="184"/>
      <c r="XAP91" s="108"/>
      <c r="XAQ91" s="103"/>
      <c r="XAR91" s="103"/>
      <c r="XAS91" s="103"/>
      <c r="XAT91" s="103"/>
      <c r="XAU91" s="103"/>
      <c r="XAV91" s="103"/>
      <c r="XAW91" s="184"/>
      <c r="XAX91" s="108"/>
      <c r="XAY91" s="103"/>
      <c r="XAZ91" s="103"/>
      <c r="XBA91" s="103"/>
      <c r="XBB91" s="103"/>
      <c r="XBC91" s="103"/>
      <c r="XBD91" s="103"/>
      <c r="XBE91" s="184"/>
      <c r="XBF91" s="108"/>
      <c r="XBG91" s="103"/>
      <c r="XBH91" s="103"/>
      <c r="XBI91" s="103"/>
      <c r="XBJ91" s="103"/>
      <c r="XBK91" s="103"/>
      <c r="XBL91" s="103"/>
      <c r="XBM91" s="184"/>
      <c r="XBN91" s="108"/>
      <c r="XBO91" s="103"/>
      <c r="XBP91" s="103"/>
      <c r="XBQ91" s="103"/>
      <c r="XBR91" s="103"/>
      <c r="XBS91" s="103"/>
      <c r="XBT91" s="103"/>
      <c r="XBU91" s="184"/>
      <c r="XBV91" s="108"/>
      <c r="XBW91" s="103"/>
      <c r="XBX91" s="103"/>
      <c r="XBY91" s="103"/>
      <c r="XBZ91" s="103"/>
      <c r="XCA91" s="103"/>
      <c r="XCB91" s="103"/>
      <c r="XCC91" s="184"/>
      <c r="XCD91" s="108"/>
      <c r="XCE91" s="103"/>
      <c r="XCF91" s="103"/>
      <c r="XCG91" s="103"/>
      <c r="XCH91" s="103"/>
      <c r="XCI91" s="103"/>
      <c r="XCJ91" s="103"/>
      <c r="XCK91" s="184"/>
      <c r="XCL91" s="108"/>
      <c r="XCM91" s="103"/>
      <c r="XCN91" s="103"/>
      <c r="XCO91" s="103"/>
      <c r="XCP91" s="103"/>
      <c r="XCQ91" s="103"/>
      <c r="XCR91" s="103"/>
      <c r="XCS91" s="184"/>
      <c r="XCT91" s="108"/>
      <c r="XCU91" s="103"/>
      <c r="XCV91" s="103"/>
      <c r="XCW91" s="103"/>
      <c r="XCX91" s="103"/>
      <c r="XCY91" s="103"/>
      <c r="XCZ91" s="103"/>
      <c r="XDA91" s="184"/>
      <c r="XDB91" s="108"/>
      <c r="XDC91" s="103"/>
      <c r="XDD91" s="103"/>
      <c r="XDE91" s="103"/>
      <c r="XDF91" s="103"/>
      <c r="XDG91" s="103"/>
      <c r="XDH91" s="103"/>
      <c r="XDI91" s="184"/>
      <c r="XDJ91" s="108"/>
      <c r="XDK91" s="103"/>
      <c r="XDL91" s="103"/>
      <c r="XDM91" s="103"/>
      <c r="XDN91" s="103"/>
      <c r="XDO91" s="103"/>
      <c r="XDP91" s="103"/>
      <c r="XDQ91" s="184"/>
      <c r="XDR91" s="108"/>
      <c r="XDS91" s="103"/>
      <c r="XDT91" s="103"/>
      <c r="XDU91" s="103"/>
      <c r="XDV91" s="103"/>
      <c r="XDW91" s="103"/>
      <c r="XDX91" s="103"/>
      <c r="XDY91" s="184"/>
      <c r="XDZ91" s="108"/>
      <c r="XEA91" s="103"/>
      <c r="XEB91" s="103"/>
      <c r="XEC91" s="103"/>
      <c r="XED91" s="103"/>
      <c r="XEE91" s="103"/>
      <c r="XEF91" s="103"/>
      <c r="XEG91" s="184"/>
      <c r="XEH91" s="108"/>
      <c r="XEI91" s="103"/>
      <c r="XEJ91" s="103"/>
      <c r="XEK91" s="103"/>
      <c r="XEL91" s="103"/>
      <c r="XEM91" s="103"/>
      <c r="XEN91" s="103"/>
      <c r="XEO91" s="184"/>
      <c r="XEP91" s="108"/>
      <c r="XEQ91" s="103"/>
      <c r="XER91" s="103"/>
      <c r="XES91" s="103"/>
      <c r="XET91" s="103"/>
      <c r="XEU91" s="103"/>
      <c r="XEV91" s="103"/>
      <c r="XEW91" s="184"/>
      <c r="XEX91" s="108"/>
      <c r="XEY91" s="103"/>
      <c r="XEZ91" s="103"/>
      <c r="XFA91" s="103"/>
      <c r="XFB91" s="103"/>
      <c r="XFC91" s="103"/>
      <c r="XFD91" s="103"/>
    </row>
    <row r="92" spans="1:16384" s="44" customFormat="1" ht="30" customHeight="1" thickBot="1">
      <c r="A92" s="110" t="s">
        <v>165</v>
      </c>
      <c r="B92" s="112"/>
      <c r="C92" s="376">
        <f>SUM(C86,C67,C9)</f>
        <v>1879</v>
      </c>
      <c r="D92" s="376">
        <f t="shared" ref="D92:H92" si="7">SUM(D86,D67,D9)</f>
        <v>2455</v>
      </c>
      <c r="E92" s="376">
        <f t="shared" si="7"/>
        <v>1126</v>
      </c>
      <c r="F92" s="376">
        <f t="shared" si="7"/>
        <v>2487</v>
      </c>
      <c r="G92" s="376">
        <f t="shared" si="7"/>
        <v>3005</v>
      </c>
      <c r="H92" s="376">
        <f t="shared" si="7"/>
        <v>4942</v>
      </c>
    </row>
    <row r="93" spans="1:16384" s="44" customFormat="1" ht="30" customHeight="1" thickBot="1">
      <c r="A93" s="110" t="s">
        <v>166</v>
      </c>
      <c r="B93" s="112"/>
      <c r="C93" s="376">
        <f>SUM(C87,C68,C10)</f>
        <v>2581</v>
      </c>
      <c r="D93" s="376">
        <f t="shared" ref="D93:H93" si="8">SUM(D87,D68,D10)</f>
        <v>2455</v>
      </c>
      <c r="E93" s="376">
        <f t="shared" si="8"/>
        <v>1723</v>
      </c>
      <c r="F93" s="376">
        <f t="shared" si="8"/>
        <v>2798</v>
      </c>
      <c r="G93" s="376">
        <f t="shared" si="8"/>
        <v>4304</v>
      </c>
      <c r="H93" s="376">
        <f t="shared" si="8"/>
        <v>5253</v>
      </c>
    </row>
    <row r="94" spans="1:16384">
      <c r="A94" s="186" t="s">
        <v>119</v>
      </c>
      <c r="B94" s="186"/>
      <c r="C94" s="186"/>
      <c r="D94" s="186"/>
      <c r="E94" s="186"/>
      <c r="F94" s="186"/>
      <c r="G94" s="186"/>
      <c r="H94" s="186"/>
      <c r="I94" s="101"/>
      <c r="J94" s="101"/>
    </row>
    <row r="95" spans="1:16384" ht="19.5" customHeight="1">
      <c r="A95" s="545"/>
      <c r="B95" s="545"/>
      <c r="C95" s="545"/>
      <c r="D95" s="545"/>
      <c r="E95" s="545"/>
      <c r="F95" s="545"/>
      <c r="G95" s="545"/>
      <c r="H95" s="545"/>
      <c r="I95" s="101"/>
      <c r="J95" s="101"/>
    </row>
    <row r="96" spans="1:16384" ht="15.95" customHeight="1"/>
    <row r="97" spans="1:8" ht="15.95" customHeight="1">
      <c r="A97" s="539"/>
      <c r="B97" s="540"/>
      <c r="C97" s="540"/>
      <c r="D97" s="540"/>
      <c r="E97" s="540"/>
      <c r="F97" s="540"/>
      <c r="G97" s="540"/>
      <c r="H97" s="541"/>
    </row>
    <row r="98" spans="1:8" ht="15.95" customHeight="1">
      <c r="A98" s="542"/>
      <c r="B98" s="543"/>
      <c r="C98" s="543"/>
      <c r="D98" s="543"/>
      <c r="E98" s="543"/>
      <c r="F98" s="543"/>
      <c r="G98" s="543"/>
      <c r="H98" s="544"/>
    </row>
    <row r="99" spans="1:8" ht="15.95" customHeight="1"/>
    <row r="100" spans="1:8" ht="15.95" customHeight="1"/>
    <row r="101" spans="1:8" ht="15.95" customHeight="1"/>
    <row r="102" spans="1:8" ht="15.95" customHeight="1"/>
    <row r="103" spans="1:8" ht="15.95" customHeight="1"/>
    <row r="104" spans="1:8" ht="15.95" customHeight="1"/>
    <row r="105" spans="1:8" ht="15.95" customHeight="1"/>
    <row r="106" spans="1:8" ht="15.95" customHeight="1"/>
    <row r="107" spans="1:8" ht="15.95" customHeight="1"/>
    <row r="108" spans="1:8" ht="15.95" customHeight="1"/>
    <row r="109" spans="1:8" ht="15.95" customHeight="1"/>
    <row r="110" spans="1:8" ht="15.95" customHeight="1"/>
    <row r="111" spans="1:8" ht="15.95" customHeight="1"/>
    <row r="112" spans="1:8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</sheetData>
  <mergeCells count="12">
    <mergeCell ref="A97:H98"/>
    <mergeCell ref="C1:J1"/>
    <mergeCell ref="A95:H95"/>
    <mergeCell ref="A6:A7"/>
    <mergeCell ref="B6:B7"/>
    <mergeCell ref="C6:D6"/>
    <mergeCell ref="E6:F6"/>
    <mergeCell ref="G6:H6"/>
    <mergeCell ref="A85:H85"/>
    <mergeCell ref="C2:J2"/>
    <mergeCell ref="C3:J3"/>
    <mergeCell ref="C4:J4"/>
  </mergeCells>
  <printOptions horizontalCentered="1"/>
  <pageMargins left="0.23622047244094491" right="0.23622047244094491" top="0.35433070866141736" bottom="0.35433070866141736" header="0.31496062992125984" footer="0.31496062992125984"/>
  <pageSetup paperSize="9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C179"/>
  <sheetViews>
    <sheetView topLeftCell="A145" zoomScaleSheetLayoutView="100" workbookViewId="0">
      <selection activeCell="K153" sqref="K153"/>
    </sheetView>
  </sheetViews>
  <sheetFormatPr defaultRowHeight="12.75"/>
  <cols>
    <col min="1" max="1" width="9.42578125" style="113" customWidth="1"/>
    <col min="2" max="2" width="42" style="113" customWidth="1"/>
    <col min="3" max="3" width="10" style="113" customWidth="1"/>
    <col min="4" max="4" width="9" style="113" customWidth="1"/>
    <col min="5" max="6" width="8.5703125" style="113" customWidth="1"/>
    <col min="7" max="7" width="9" style="113" customWidth="1"/>
    <col min="8" max="8" width="9.140625" style="113" customWidth="1"/>
    <col min="9" max="16384" width="9.140625" style="113"/>
  </cols>
  <sheetData>
    <row r="1" spans="1:29">
      <c r="A1" s="147" t="s">
        <v>184</v>
      </c>
      <c r="B1" s="436" t="s">
        <v>123</v>
      </c>
      <c r="C1" s="482" t="str">
        <f>'Kadar.ode.'!C1</f>
        <v>Специјална болница за неспецифичне плућне болести "Сокобања" - Сокобања</v>
      </c>
      <c r="D1" s="483"/>
      <c r="E1" s="483"/>
      <c r="F1" s="483"/>
      <c r="G1" s="483"/>
      <c r="H1" s="483"/>
      <c r="I1" s="484"/>
    </row>
    <row r="2" spans="1:29">
      <c r="A2" s="147"/>
      <c r="B2" s="436" t="s">
        <v>124</v>
      </c>
      <c r="C2" s="482">
        <f>'Kadar.ode.'!C2</f>
        <v>7248261</v>
      </c>
      <c r="D2" s="483"/>
      <c r="E2" s="483"/>
      <c r="F2" s="483"/>
      <c r="G2" s="483"/>
      <c r="H2" s="483"/>
      <c r="I2" s="484"/>
    </row>
    <row r="3" spans="1:29">
      <c r="A3" s="147"/>
      <c r="B3" s="436"/>
      <c r="C3" s="501"/>
      <c r="D3" s="502"/>
      <c r="E3" s="502"/>
      <c r="F3" s="502"/>
      <c r="G3" s="502"/>
      <c r="H3" s="502"/>
      <c r="I3" s="503"/>
    </row>
    <row r="4" spans="1:29" s="5" customFormat="1" ht="15" customHeight="1">
      <c r="A4" s="147"/>
      <c r="B4" s="436" t="s">
        <v>1632</v>
      </c>
      <c r="C4" s="485" t="s">
        <v>1620</v>
      </c>
      <c r="D4" s="486"/>
      <c r="E4" s="486"/>
      <c r="F4" s="486"/>
      <c r="G4" s="486"/>
      <c r="H4" s="486"/>
      <c r="I4" s="48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s="5" customFormat="1" ht="9.75" customHeight="1">
      <c r="A5" s="6"/>
      <c r="B5" s="7"/>
      <c r="C5" s="7"/>
      <c r="D5" s="7"/>
      <c r="E5" s="7"/>
      <c r="F5" s="7"/>
      <c r="G5" s="13"/>
      <c r="H5" s="13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s="9" customFormat="1" ht="98.25" customHeight="1">
      <c r="A6" s="513" t="s">
        <v>47</v>
      </c>
      <c r="B6" s="511" t="s">
        <v>162</v>
      </c>
      <c r="C6" s="507" t="s">
        <v>1617</v>
      </c>
      <c r="D6" s="508"/>
      <c r="E6" s="507" t="s">
        <v>1618</v>
      </c>
      <c r="F6" s="508"/>
      <c r="G6" s="507" t="s">
        <v>1619</v>
      </c>
      <c r="H6" s="508"/>
      <c r="I6" s="8"/>
    </row>
    <row r="7" spans="1:29" s="9" customFormat="1" ht="38.25" customHeight="1" thickBot="1">
      <c r="A7" s="514"/>
      <c r="B7" s="512"/>
      <c r="C7" s="259" t="s">
        <v>2406</v>
      </c>
      <c r="D7" s="259" t="s">
        <v>2416</v>
      </c>
      <c r="E7" s="259" t="s">
        <v>2406</v>
      </c>
      <c r="F7" s="259" t="s">
        <v>2416</v>
      </c>
      <c r="G7" s="259" t="s">
        <v>2406</v>
      </c>
      <c r="H7" s="259" t="s">
        <v>2416</v>
      </c>
      <c r="I7" s="8"/>
    </row>
    <row r="8" spans="1:29" s="9" customFormat="1" ht="30" customHeight="1" thickTop="1">
      <c r="A8" s="104" t="s">
        <v>1612</v>
      </c>
      <c r="B8" s="120"/>
      <c r="C8" s="121">
        <v>2811</v>
      </c>
      <c r="D8" s="121">
        <v>1261</v>
      </c>
      <c r="E8" s="121">
        <v>2733</v>
      </c>
      <c r="F8" s="121">
        <v>5480</v>
      </c>
      <c r="G8" s="464">
        <f>SUM(C8,E8)</f>
        <v>5544</v>
      </c>
      <c r="H8" s="464">
        <f>SUM(D8,F8)</f>
        <v>6741</v>
      </c>
      <c r="I8" s="8"/>
    </row>
    <row r="9" spans="1:29" s="9" customFormat="1" ht="30" customHeight="1" thickBot="1">
      <c r="A9" s="212" t="s">
        <v>168</v>
      </c>
      <c r="B9" s="104"/>
      <c r="C9" s="248">
        <f>SUM(C8)</f>
        <v>2811</v>
      </c>
      <c r="D9" s="398">
        <f t="shared" ref="D9:F9" si="0">SUM(D8)</f>
        <v>1261</v>
      </c>
      <c r="E9" s="398">
        <f t="shared" si="0"/>
        <v>2733</v>
      </c>
      <c r="F9" s="398">
        <f t="shared" si="0"/>
        <v>5480</v>
      </c>
      <c r="G9" s="460">
        <f t="shared" ref="G9:G72" si="1">SUM(C9,E9)</f>
        <v>5544</v>
      </c>
      <c r="H9" s="460">
        <f t="shared" ref="H9:H72" si="2">SUM(D9,F9)</f>
        <v>6741</v>
      </c>
      <c r="I9" s="8"/>
    </row>
    <row r="10" spans="1:29" s="9" customFormat="1" ht="30" customHeight="1" thickTop="1">
      <c r="A10" s="120" t="s">
        <v>180</v>
      </c>
      <c r="B10" s="104"/>
      <c r="C10" s="248">
        <f>SUM(C11:C76)</f>
        <v>23008</v>
      </c>
      <c r="D10" s="360">
        <f t="shared" ref="D10:F10" si="3">SUM(D11:D76)</f>
        <v>15623</v>
      </c>
      <c r="E10" s="360">
        <f t="shared" si="3"/>
        <v>105233</v>
      </c>
      <c r="F10" s="360">
        <f t="shared" si="3"/>
        <v>83283</v>
      </c>
      <c r="G10" s="460">
        <f t="shared" si="1"/>
        <v>128241</v>
      </c>
      <c r="H10" s="460">
        <f t="shared" si="2"/>
        <v>98906</v>
      </c>
      <c r="I10" s="8"/>
    </row>
    <row r="11" spans="1:29" s="9" customFormat="1" ht="30" customHeight="1">
      <c r="A11" s="343" t="s">
        <v>1999</v>
      </c>
      <c r="B11" s="344" t="s">
        <v>2000</v>
      </c>
      <c r="C11" s="360">
        <v>516</v>
      </c>
      <c r="D11" s="360">
        <v>1000</v>
      </c>
      <c r="E11" s="360">
        <v>1168</v>
      </c>
      <c r="F11" s="360">
        <v>1574</v>
      </c>
      <c r="G11" s="460">
        <f t="shared" si="1"/>
        <v>1684</v>
      </c>
      <c r="H11" s="460">
        <f t="shared" si="2"/>
        <v>2574</v>
      </c>
      <c r="I11" s="8"/>
    </row>
    <row r="12" spans="1:29" s="9" customFormat="1" ht="30" customHeight="1">
      <c r="A12" s="343" t="s">
        <v>2001</v>
      </c>
      <c r="B12" s="344" t="s">
        <v>2002</v>
      </c>
      <c r="C12" s="360">
        <v>1171</v>
      </c>
      <c r="D12" s="360">
        <v>500</v>
      </c>
      <c r="E12" s="360">
        <v>4862</v>
      </c>
      <c r="F12" s="360">
        <v>4000</v>
      </c>
      <c r="G12" s="460">
        <f t="shared" si="1"/>
        <v>6033</v>
      </c>
      <c r="H12" s="460">
        <f t="shared" si="2"/>
        <v>4500</v>
      </c>
      <c r="I12" s="8"/>
    </row>
    <row r="13" spans="1:29" s="9" customFormat="1" ht="30" customHeight="1">
      <c r="A13" s="343" t="s">
        <v>2003</v>
      </c>
      <c r="B13" s="345" t="s">
        <v>2004</v>
      </c>
      <c r="C13" s="360">
        <v>2643</v>
      </c>
      <c r="D13" s="360">
        <v>2000</v>
      </c>
      <c r="E13" s="360">
        <v>7178</v>
      </c>
      <c r="F13" s="360">
        <v>8000</v>
      </c>
      <c r="G13" s="460">
        <f t="shared" si="1"/>
        <v>9821</v>
      </c>
      <c r="H13" s="460">
        <f t="shared" si="2"/>
        <v>10000</v>
      </c>
      <c r="I13" s="8"/>
    </row>
    <row r="14" spans="1:29" s="9" customFormat="1" ht="30" customHeight="1">
      <c r="A14" s="343" t="s">
        <v>2005</v>
      </c>
      <c r="B14" s="345" t="s">
        <v>2006</v>
      </c>
      <c r="C14" s="360">
        <v>5737</v>
      </c>
      <c r="D14" s="360">
        <v>2000</v>
      </c>
      <c r="E14" s="360">
        <v>9649</v>
      </c>
      <c r="F14" s="360">
        <v>10600</v>
      </c>
      <c r="G14" s="460">
        <f t="shared" si="1"/>
        <v>15386</v>
      </c>
      <c r="H14" s="460">
        <f t="shared" si="2"/>
        <v>12600</v>
      </c>
      <c r="I14" s="8"/>
    </row>
    <row r="15" spans="1:29" s="9" customFormat="1" ht="30" customHeight="1">
      <c r="A15" s="343" t="s">
        <v>2007</v>
      </c>
      <c r="B15" s="346" t="s">
        <v>2008</v>
      </c>
      <c r="C15" s="360">
        <v>219</v>
      </c>
      <c r="D15" s="360">
        <v>21</v>
      </c>
      <c r="E15" s="360">
        <v>4480</v>
      </c>
      <c r="F15" s="360">
        <v>1293</v>
      </c>
      <c r="G15" s="460">
        <f t="shared" si="1"/>
        <v>4699</v>
      </c>
      <c r="H15" s="460">
        <f t="shared" si="2"/>
        <v>1314</v>
      </c>
      <c r="I15" s="8"/>
    </row>
    <row r="16" spans="1:29" s="408" customFormat="1" ht="30" customHeight="1">
      <c r="A16" s="350" t="s">
        <v>2225</v>
      </c>
      <c r="B16" s="351" t="s">
        <v>2226</v>
      </c>
      <c r="C16" s="364">
        <v>176</v>
      </c>
      <c r="D16" s="364">
        <v>250</v>
      </c>
      <c r="E16" s="364">
        <v>4030</v>
      </c>
      <c r="F16" s="364">
        <v>1500</v>
      </c>
      <c r="G16" s="460">
        <f t="shared" si="1"/>
        <v>4206</v>
      </c>
      <c r="H16" s="460">
        <f t="shared" si="2"/>
        <v>1750</v>
      </c>
      <c r="I16" s="407"/>
    </row>
    <row r="17" spans="1:9" s="9" customFormat="1" ht="30" customHeight="1">
      <c r="A17" s="343" t="s">
        <v>2009</v>
      </c>
      <c r="B17" s="347" t="s">
        <v>2010</v>
      </c>
      <c r="C17" s="360">
        <v>452</v>
      </c>
      <c r="D17" s="360">
        <v>200</v>
      </c>
      <c r="E17" s="360">
        <v>3835</v>
      </c>
      <c r="F17" s="360">
        <v>1000</v>
      </c>
      <c r="G17" s="460">
        <f t="shared" si="1"/>
        <v>4287</v>
      </c>
      <c r="H17" s="460">
        <f t="shared" si="2"/>
        <v>1200</v>
      </c>
      <c r="I17" s="8"/>
    </row>
    <row r="18" spans="1:9" s="9" customFormat="1" ht="30" customHeight="1">
      <c r="A18" s="343" t="s">
        <v>2011</v>
      </c>
      <c r="B18" s="348" t="s">
        <v>2012</v>
      </c>
      <c r="C18" s="360">
        <v>334</v>
      </c>
      <c r="D18" s="360">
        <v>50</v>
      </c>
      <c r="E18" s="360">
        <v>246</v>
      </c>
      <c r="F18" s="360">
        <v>100</v>
      </c>
      <c r="G18" s="460">
        <f t="shared" si="1"/>
        <v>580</v>
      </c>
      <c r="H18" s="460">
        <f t="shared" si="2"/>
        <v>150</v>
      </c>
      <c r="I18" s="8"/>
    </row>
    <row r="19" spans="1:9" s="9" customFormat="1" ht="30" customHeight="1">
      <c r="A19" s="350" t="s">
        <v>2231</v>
      </c>
      <c r="B19" s="353" t="s">
        <v>2232</v>
      </c>
      <c r="C19" s="364">
        <v>134</v>
      </c>
      <c r="D19" s="364">
        <v>250</v>
      </c>
      <c r="E19" s="364">
        <v>578</v>
      </c>
      <c r="F19" s="364">
        <v>1500</v>
      </c>
      <c r="G19" s="460">
        <f t="shared" si="1"/>
        <v>712</v>
      </c>
      <c r="H19" s="460">
        <f t="shared" si="2"/>
        <v>1750</v>
      </c>
      <c r="I19" s="8"/>
    </row>
    <row r="20" spans="1:9" s="9" customFormat="1" ht="30" customHeight="1">
      <c r="A20" s="350" t="s">
        <v>2233</v>
      </c>
      <c r="B20" s="353" t="s">
        <v>2234</v>
      </c>
      <c r="C20" s="364">
        <v>134</v>
      </c>
      <c r="D20" s="364">
        <v>250</v>
      </c>
      <c r="E20" s="364">
        <v>578</v>
      </c>
      <c r="F20" s="364">
        <v>1500</v>
      </c>
      <c r="G20" s="460">
        <f t="shared" si="1"/>
        <v>712</v>
      </c>
      <c r="H20" s="460">
        <f t="shared" si="2"/>
        <v>1750</v>
      </c>
      <c r="I20" s="8"/>
    </row>
    <row r="21" spans="1:9" s="9" customFormat="1" ht="30" customHeight="1">
      <c r="A21" s="343" t="s">
        <v>2013</v>
      </c>
      <c r="B21" s="348" t="s">
        <v>2014</v>
      </c>
      <c r="C21" s="360">
        <v>79</v>
      </c>
      <c r="D21" s="360">
        <v>21</v>
      </c>
      <c r="E21" s="360">
        <v>3447</v>
      </c>
      <c r="F21" s="360">
        <v>1293</v>
      </c>
      <c r="G21" s="460">
        <f t="shared" si="1"/>
        <v>3526</v>
      </c>
      <c r="H21" s="460">
        <f t="shared" si="2"/>
        <v>1314</v>
      </c>
      <c r="I21" s="8"/>
    </row>
    <row r="22" spans="1:9" s="9" customFormat="1" ht="30" customHeight="1">
      <c r="A22" s="343" t="s">
        <v>2015</v>
      </c>
      <c r="B22" s="349" t="s">
        <v>2016</v>
      </c>
      <c r="C22" s="360">
        <v>213</v>
      </c>
      <c r="D22" s="360">
        <v>21</v>
      </c>
      <c r="E22" s="360">
        <v>4026</v>
      </c>
      <c r="F22" s="360">
        <v>1293</v>
      </c>
      <c r="G22" s="460">
        <f t="shared" si="1"/>
        <v>4239</v>
      </c>
      <c r="H22" s="460">
        <f t="shared" si="2"/>
        <v>1314</v>
      </c>
      <c r="I22" s="8"/>
    </row>
    <row r="23" spans="1:9" s="9" customFormat="1" ht="30" customHeight="1">
      <c r="A23" s="343" t="s">
        <v>2017</v>
      </c>
      <c r="B23" s="348" t="s">
        <v>2018</v>
      </c>
      <c r="C23" s="360">
        <v>477</v>
      </c>
      <c r="D23" s="360">
        <v>350</v>
      </c>
      <c r="E23" s="360">
        <v>3662</v>
      </c>
      <c r="F23" s="360">
        <v>2000</v>
      </c>
      <c r="G23" s="460">
        <f t="shared" si="1"/>
        <v>4139</v>
      </c>
      <c r="H23" s="460">
        <f t="shared" si="2"/>
        <v>2350</v>
      </c>
      <c r="I23" s="8"/>
    </row>
    <row r="24" spans="1:9" s="9" customFormat="1" ht="30" customHeight="1">
      <c r="A24" s="343" t="s">
        <v>2019</v>
      </c>
      <c r="B24" s="349" t="s">
        <v>2020</v>
      </c>
      <c r="C24" s="360">
        <v>179</v>
      </c>
      <c r="D24" s="360">
        <v>45</v>
      </c>
      <c r="E24" s="360">
        <v>1337</v>
      </c>
      <c r="F24" s="360">
        <v>700</v>
      </c>
      <c r="G24" s="460">
        <f t="shared" si="1"/>
        <v>1516</v>
      </c>
      <c r="H24" s="460">
        <f t="shared" si="2"/>
        <v>745</v>
      </c>
      <c r="I24" s="8"/>
    </row>
    <row r="25" spans="1:9" s="9" customFormat="1" ht="30" customHeight="1">
      <c r="A25" s="349" t="s">
        <v>2021</v>
      </c>
      <c r="B25" s="345" t="s">
        <v>2022</v>
      </c>
      <c r="C25" s="360">
        <v>139</v>
      </c>
      <c r="D25" s="360">
        <v>50</v>
      </c>
      <c r="E25" s="360">
        <v>459</v>
      </c>
      <c r="F25" s="360">
        <v>120</v>
      </c>
      <c r="G25" s="460">
        <f t="shared" si="1"/>
        <v>598</v>
      </c>
      <c r="H25" s="460">
        <f t="shared" si="2"/>
        <v>170</v>
      </c>
      <c r="I25" s="8"/>
    </row>
    <row r="26" spans="1:9" s="9" customFormat="1" ht="30" customHeight="1">
      <c r="A26" s="343" t="s">
        <v>2023</v>
      </c>
      <c r="B26" s="348" t="s">
        <v>2024</v>
      </c>
      <c r="C26" s="360">
        <v>175</v>
      </c>
      <c r="D26" s="360">
        <v>50</v>
      </c>
      <c r="E26" s="360">
        <v>526</v>
      </c>
      <c r="F26" s="360">
        <v>200</v>
      </c>
      <c r="G26" s="460">
        <f t="shared" si="1"/>
        <v>701</v>
      </c>
      <c r="H26" s="460">
        <f t="shared" si="2"/>
        <v>250</v>
      </c>
      <c r="I26" s="8"/>
    </row>
    <row r="27" spans="1:9" s="9" customFormat="1" ht="30" customHeight="1">
      <c r="A27" s="343" t="s">
        <v>2025</v>
      </c>
      <c r="B27" s="348" t="s">
        <v>2026</v>
      </c>
      <c r="C27" s="360">
        <v>477</v>
      </c>
      <c r="D27" s="360">
        <v>350</v>
      </c>
      <c r="E27" s="360">
        <v>3662</v>
      </c>
      <c r="F27" s="360">
        <v>2000</v>
      </c>
      <c r="G27" s="460">
        <f t="shared" si="1"/>
        <v>4139</v>
      </c>
      <c r="H27" s="460">
        <f t="shared" si="2"/>
        <v>2350</v>
      </c>
      <c r="I27" s="8"/>
    </row>
    <row r="28" spans="1:9" s="9" customFormat="1" ht="30" customHeight="1">
      <c r="A28" s="343" t="s">
        <v>2027</v>
      </c>
      <c r="B28" s="348" t="s">
        <v>2028</v>
      </c>
      <c r="C28" s="360">
        <v>359</v>
      </c>
      <c r="D28" s="360">
        <v>300</v>
      </c>
      <c r="E28" s="360">
        <v>1425</v>
      </c>
      <c r="F28" s="360">
        <v>2000</v>
      </c>
      <c r="G28" s="460">
        <f t="shared" si="1"/>
        <v>1784</v>
      </c>
      <c r="H28" s="460">
        <f t="shared" si="2"/>
        <v>2300</v>
      </c>
      <c r="I28" s="8"/>
    </row>
    <row r="29" spans="1:9" s="9" customFormat="1" ht="30" customHeight="1">
      <c r="A29" s="343" t="s">
        <v>2413</v>
      </c>
      <c r="B29" s="348" t="s">
        <v>2414</v>
      </c>
      <c r="C29" s="460"/>
      <c r="D29" s="460">
        <v>20</v>
      </c>
      <c r="E29" s="460"/>
      <c r="F29" s="460">
        <v>200</v>
      </c>
      <c r="G29" s="460">
        <f t="shared" si="1"/>
        <v>0</v>
      </c>
      <c r="H29" s="460">
        <f t="shared" si="2"/>
        <v>220</v>
      </c>
      <c r="I29" s="8"/>
    </row>
    <row r="30" spans="1:9" s="9" customFormat="1" ht="30" customHeight="1">
      <c r="A30" s="350" t="s">
        <v>2029</v>
      </c>
      <c r="B30" s="351" t="s">
        <v>2030</v>
      </c>
      <c r="C30" s="360">
        <v>214</v>
      </c>
      <c r="D30" s="360">
        <v>100</v>
      </c>
      <c r="E30" s="360">
        <v>741</v>
      </c>
      <c r="F30" s="360">
        <v>500</v>
      </c>
      <c r="G30" s="460">
        <f t="shared" si="1"/>
        <v>955</v>
      </c>
      <c r="H30" s="460">
        <f t="shared" si="2"/>
        <v>600</v>
      </c>
      <c r="I30" s="8"/>
    </row>
    <row r="31" spans="1:9" s="9" customFormat="1" ht="30" customHeight="1">
      <c r="A31" s="343" t="s">
        <v>2031</v>
      </c>
      <c r="B31" s="352" t="s">
        <v>2032</v>
      </c>
      <c r="C31" s="360">
        <v>630</v>
      </c>
      <c r="D31" s="360">
        <v>480</v>
      </c>
      <c r="E31" s="360">
        <v>7514</v>
      </c>
      <c r="F31" s="360">
        <v>4000</v>
      </c>
      <c r="G31" s="460">
        <f t="shared" si="1"/>
        <v>8144</v>
      </c>
      <c r="H31" s="460">
        <f t="shared" si="2"/>
        <v>4480</v>
      </c>
      <c r="I31" s="8"/>
    </row>
    <row r="32" spans="1:9" s="9" customFormat="1" ht="30" customHeight="1">
      <c r="A32" s="350" t="s">
        <v>2033</v>
      </c>
      <c r="B32" s="351" t="s">
        <v>2034</v>
      </c>
      <c r="C32" s="360">
        <v>223</v>
      </c>
      <c r="D32" s="360">
        <v>50</v>
      </c>
      <c r="E32" s="360">
        <v>430</v>
      </c>
      <c r="F32" s="360">
        <v>100</v>
      </c>
      <c r="G32" s="460">
        <f t="shared" si="1"/>
        <v>653</v>
      </c>
      <c r="H32" s="460">
        <f t="shared" si="2"/>
        <v>150</v>
      </c>
      <c r="I32" s="8"/>
    </row>
    <row r="33" spans="1:9" s="9" customFormat="1" ht="30" customHeight="1">
      <c r="A33" s="350" t="s">
        <v>2227</v>
      </c>
      <c r="B33" s="351" t="s">
        <v>2228</v>
      </c>
      <c r="C33" s="364">
        <v>134</v>
      </c>
      <c r="D33" s="364">
        <v>250</v>
      </c>
      <c r="E33" s="364">
        <v>578</v>
      </c>
      <c r="F33" s="364">
        <v>1000</v>
      </c>
      <c r="G33" s="460">
        <f t="shared" si="1"/>
        <v>712</v>
      </c>
      <c r="H33" s="460">
        <f t="shared" si="2"/>
        <v>1250</v>
      </c>
      <c r="I33" s="8"/>
    </row>
    <row r="34" spans="1:9" s="9" customFormat="1" ht="30" customHeight="1">
      <c r="A34" s="343" t="s">
        <v>2035</v>
      </c>
      <c r="B34" s="348" t="s">
        <v>2036</v>
      </c>
      <c r="C34" s="360">
        <v>375</v>
      </c>
      <c r="D34" s="360">
        <v>350</v>
      </c>
      <c r="E34" s="360">
        <v>1196</v>
      </c>
      <c r="F34" s="360">
        <v>1000</v>
      </c>
      <c r="G34" s="460">
        <f t="shared" si="1"/>
        <v>1571</v>
      </c>
      <c r="H34" s="460">
        <f t="shared" si="2"/>
        <v>1350</v>
      </c>
      <c r="I34" s="8"/>
    </row>
    <row r="35" spans="1:9" s="9" customFormat="1" ht="30" customHeight="1">
      <c r="A35" s="343" t="s">
        <v>2037</v>
      </c>
      <c r="B35" s="348" t="s">
        <v>2038</v>
      </c>
      <c r="C35" s="360">
        <v>325</v>
      </c>
      <c r="D35" s="360">
        <v>150</v>
      </c>
      <c r="E35" s="360">
        <v>773</v>
      </c>
      <c r="F35" s="360">
        <v>400</v>
      </c>
      <c r="G35" s="460">
        <f t="shared" si="1"/>
        <v>1098</v>
      </c>
      <c r="H35" s="460">
        <f t="shared" si="2"/>
        <v>550</v>
      </c>
      <c r="I35" s="8"/>
    </row>
    <row r="36" spans="1:9" s="9" customFormat="1" ht="30" customHeight="1">
      <c r="A36" s="343" t="s">
        <v>2039</v>
      </c>
      <c r="B36" s="348" t="s">
        <v>2040</v>
      </c>
      <c r="C36" s="360">
        <v>325</v>
      </c>
      <c r="D36" s="360">
        <v>150</v>
      </c>
      <c r="E36" s="360">
        <v>773</v>
      </c>
      <c r="F36" s="360">
        <v>400</v>
      </c>
      <c r="G36" s="460">
        <f t="shared" si="1"/>
        <v>1098</v>
      </c>
      <c r="H36" s="460">
        <f t="shared" si="2"/>
        <v>550</v>
      </c>
      <c r="I36" s="8"/>
    </row>
    <row r="37" spans="1:9" s="9" customFormat="1" ht="30" customHeight="1">
      <c r="A37" s="350" t="s">
        <v>2229</v>
      </c>
      <c r="B37" s="353" t="s">
        <v>2230</v>
      </c>
      <c r="C37" s="364">
        <v>134</v>
      </c>
      <c r="D37" s="364">
        <v>250</v>
      </c>
      <c r="E37" s="364">
        <v>578</v>
      </c>
      <c r="F37" s="364">
        <v>1500</v>
      </c>
      <c r="G37" s="460">
        <f t="shared" si="1"/>
        <v>712</v>
      </c>
      <c r="H37" s="460">
        <f t="shared" si="2"/>
        <v>1750</v>
      </c>
      <c r="I37" s="8"/>
    </row>
    <row r="38" spans="1:9" s="9" customFormat="1" ht="30" customHeight="1">
      <c r="A38" s="343" t="s">
        <v>2041</v>
      </c>
      <c r="B38" s="348" t="s">
        <v>2042</v>
      </c>
      <c r="C38" s="360">
        <v>176</v>
      </c>
      <c r="D38" s="360">
        <v>250</v>
      </c>
      <c r="E38" s="360">
        <v>1050</v>
      </c>
      <c r="F38" s="360">
        <v>1000</v>
      </c>
      <c r="G38" s="460">
        <f t="shared" si="1"/>
        <v>1226</v>
      </c>
      <c r="H38" s="460">
        <f t="shared" si="2"/>
        <v>1250</v>
      </c>
      <c r="I38" s="8"/>
    </row>
    <row r="39" spans="1:9" s="9" customFormat="1" ht="30" customHeight="1">
      <c r="A39" s="343" t="s">
        <v>2043</v>
      </c>
      <c r="B39" s="348" t="s">
        <v>2044</v>
      </c>
      <c r="C39" s="360">
        <v>72</v>
      </c>
      <c r="D39" s="360">
        <v>35</v>
      </c>
      <c r="E39" s="360">
        <v>497</v>
      </c>
      <c r="F39" s="360">
        <v>350</v>
      </c>
      <c r="G39" s="460">
        <f t="shared" si="1"/>
        <v>569</v>
      </c>
      <c r="H39" s="460">
        <f t="shared" si="2"/>
        <v>385</v>
      </c>
      <c r="I39" s="8"/>
    </row>
    <row r="40" spans="1:9" s="9" customFormat="1" ht="30" customHeight="1">
      <c r="A40" s="352" t="s">
        <v>2045</v>
      </c>
      <c r="B40" s="346" t="s">
        <v>2046</v>
      </c>
      <c r="C40" s="360">
        <v>71</v>
      </c>
      <c r="D40" s="360">
        <v>35</v>
      </c>
      <c r="E40" s="360">
        <v>492</v>
      </c>
      <c r="F40" s="360">
        <v>300</v>
      </c>
      <c r="G40" s="460">
        <f t="shared" si="1"/>
        <v>563</v>
      </c>
      <c r="H40" s="460">
        <f t="shared" si="2"/>
        <v>335</v>
      </c>
      <c r="I40" s="8"/>
    </row>
    <row r="41" spans="1:9" s="9" customFormat="1" ht="30" customHeight="1">
      <c r="A41" s="343" t="s">
        <v>2047</v>
      </c>
      <c r="B41" s="349" t="s">
        <v>2048</v>
      </c>
      <c r="C41" s="360">
        <v>528</v>
      </c>
      <c r="D41" s="360">
        <v>350</v>
      </c>
      <c r="E41" s="360">
        <v>3923</v>
      </c>
      <c r="F41" s="360">
        <v>2500</v>
      </c>
      <c r="G41" s="460">
        <f t="shared" si="1"/>
        <v>4451</v>
      </c>
      <c r="H41" s="460">
        <f t="shared" si="2"/>
        <v>2850</v>
      </c>
      <c r="I41" s="8"/>
    </row>
    <row r="42" spans="1:9" s="9" customFormat="1" ht="30" customHeight="1">
      <c r="A42" s="343" t="s">
        <v>2049</v>
      </c>
      <c r="B42" s="348" t="s">
        <v>2050</v>
      </c>
      <c r="C42" s="360">
        <v>338</v>
      </c>
      <c r="D42" s="360">
        <v>100</v>
      </c>
      <c r="E42" s="360">
        <v>2642</v>
      </c>
      <c r="F42" s="360">
        <v>900</v>
      </c>
      <c r="G42" s="460">
        <f t="shared" si="1"/>
        <v>2980</v>
      </c>
      <c r="H42" s="460">
        <f t="shared" si="2"/>
        <v>1000</v>
      </c>
      <c r="I42" s="8"/>
    </row>
    <row r="43" spans="1:9" s="9" customFormat="1" ht="30" customHeight="1">
      <c r="A43" s="343" t="s">
        <v>2051</v>
      </c>
      <c r="B43" s="348" t="s">
        <v>2052</v>
      </c>
      <c r="C43" s="360"/>
      <c r="D43" s="360">
        <v>10</v>
      </c>
      <c r="E43" s="360"/>
      <c r="F43" s="360">
        <v>10</v>
      </c>
      <c r="G43" s="460">
        <f t="shared" si="1"/>
        <v>0</v>
      </c>
      <c r="H43" s="460">
        <f t="shared" si="2"/>
        <v>20</v>
      </c>
      <c r="I43" s="8"/>
    </row>
    <row r="44" spans="1:9" s="9" customFormat="1" ht="30" customHeight="1">
      <c r="A44" s="343" t="s">
        <v>2053</v>
      </c>
      <c r="B44" s="348" t="s">
        <v>2054</v>
      </c>
      <c r="C44" s="360">
        <v>249</v>
      </c>
      <c r="D44" s="360">
        <v>75</v>
      </c>
      <c r="E44" s="360">
        <v>787</v>
      </c>
      <c r="F44" s="360">
        <v>200</v>
      </c>
      <c r="G44" s="460">
        <f t="shared" si="1"/>
        <v>1036</v>
      </c>
      <c r="H44" s="460">
        <f t="shared" si="2"/>
        <v>275</v>
      </c>
      <c r="I44" s="8"/>
    </row>
    <row r="45" spans="1:9" s="9" customFormat="1" ht="30" customHeight="1">
      <c r="A45" s="343" t="s">
        <v>2055</v>
      </c>
      <c r="B45" s="348" t="s">
        <v>2056</v>
      </c>
      <c r="C45" s="360">
        <v>176</v>
      </c>
      <c r="D45" s="360">
        <v>250</v>
      </c>
      <c r="E45" s="360">
        <v>1052</v>
      </c>
      <c r="F45" s="360">
        <v>1000</v>
      </c>
      <c r="G45" s="460">
        <f t="shared" si="1"/>
        <v>1228</v>
      </c>
      <c r="H45" s="460">
        <f t="shared" si="2"/>
        <v>1250</v>
      </c>
      <c r="I45" s="8"/>
    </row>
    <row r="46" spans="1:9" s="9" customFormat="1" ht="30" customHeight="1">
      <c r="A46" s="343" t="s">
        <v>2057</v>
      </c>
      <c r="B46" s="348" t="s">
        <v>2058</v>
      </c>
      <c r="C46" s="360">
        <v>190</v>
      </c>
      <c r="D46" s="360">
        <v>40</v>
      </c>
      <c r="E46" s="360">
        <v>1352</v>
      </c>
      <c r="F46" s="360">
        <v>700</v>
      </c>
      <c r="G46" s="460">
        <f t="shared" si="1"/>
        <v>1542</v>
      </c>
      <c r="H46" s="460">
        <f t="shared" si="2"/>
        <v>740</v>
      </c>
      <c r="I46" s="8"/>
    </row>
    <row r="47" spans="1:9" s="9" customFormat="1" ht="30" customHeight="1">
      <c r="A47" s="343" t="s">
        <v>2059</v>
      </c>
      <c r="B47" s="348" t="s">
        <v>2060</v>
      </c>
      <c r="C47" s="360">
        <v>369</v>
      </c>
      <c r="D47" s="360">
        <v>350</v>
      </c>
      <c r="E47" s="360">
        <v>1157</v>
      </c>
      <c r="F47" s="360">
        <v>1000</v>
      </c>
      <c r="G47" s="460">
        <f t="shared" si="1"/>
        <v>1526</v>
      </c>
      <c r="H47" s="460">
        <f t="shared" si="2"/>
        <v>1350</v>
      </c>
      <c r="I47" s="8"/>
    </row>
    <row r="48" spans="1:9" s="9" customFormat="1" ht="30" customHeight="1">
      <c r="A48" s="343" t="s">
        <v>2061</v>
      </c>
      <c r="B48" s="348" t="s">
        <v>2062</v>
      </c>
      <c r="C48" s="360">
        <v>144</v>
      </c>
      <c r="D48" s="360">
        <v>80</v>
      </c>
      <c r="E48" s="360">
        <v>418</v>
      </c>
      <c r="F48" s="360">
        <v>300</v>
      </c>
      <c r="G48" s="460">
        <f t="shared" si="1"/>
        <v>562</v>
      </c>
      <c r="H48" s="460">
        <f t="shared" si="2"/>
        <v>380</v>
      </c>
      <c r="I48" s="8"/>
    </row>
    <row r="49" spans="1:9" s="9" customFormat="1" ht="30" customHeight="1">
      <c r="A49" s="343" t="s">
        <v>2063</v>
      </c>
      <c r="B49" s="349" t="s">
        <v>2064</v>
      </c>
      <c r="C49" s="360">
        <v>533</v>
      </c>
      <c r="D49" s="360">
        <v>400</v>
      </c>
      <c r="E49" s="360">
        <v>3972</v>
      </c>
      <c r="F49" s="360">
        <v>3000</v>
      </c>
      <c r="G49" s="460">
        <f t="shared" si="1"/>
        <v>4505</v>
      </c>
      <c r="H49" s="460">
        <f t="shared" si="2"/>
        <v>3400</v>
      </c>
      <c r="I49" s="8"/>
    </row>
    <row r="50" spans="1:9" s="9" customFormat="1" ht="30" customHeight="1">
      <c r="A50" s="352" t="s">
        <v>2065</v>
      </c>
      <c r="B50" s="352" t="s">
        <v>2066</v>
      </c>
      <c r="C50" s="360">
        <v>310</v>
      </c>
      <c r="D50" s="360">
        <v>300</v>
      </c>
      <c r="E50" s="360">
        <v>938</v>
      </c>
      <c r="F50" s="360">
        <v>2200</v>
      </c>
      <c r="G50" s="460">
        <f t="shared" si="1"/>
        <v>1248</v>
      </c>
      <c r="H50" s="460">
        <f t="shared" si="2"/>
        <v>2500</v>
      </c>
      <c r="I50" s="8"/>
    </row>
    <row r="51" spans="1:9" s="9" customFormat="1" ht="30" customHeight="1">
      <c r="A51" s="352" t="s">
        <v>2067</v>
      </c>
      <c r="B51" s="352" t="s">
        <v>2068</v>
      </c>
      <c r="C51" s="360">
        <v>310</v>
      </c>
      <c r="D51" s="360">
        <v>300</v>
      </c>
      <c r="E51" s="360">
        <v>938</v>
      </c>
      <c r="F51" s="360">
        <v>2200</v>
      </c>
      <c r="G51" s="460">
        <f t="shared" si="1"/>
        <v>1248</v>
      </c>
      <c r="H51" s="460">
        <f t="shared" si="2"/>
        <v>2500</v>
      </c>
      <c r="I51" s="8"/>
    </row>
    <row r="52" spans="1:9" s="9" customFormat="1" ht="30" customHeight="1">
      <c r="A52" s="352" t="s">
        <v>2069</v>
      </c>
      <c r="B52" s="352" t="s">
        <v>2070</v>
      </c>
      <c r="C52" s="360">
        <v>310</v>
      </c>
      <c r="D52" s="360">
        <v>300</v>
      </c>
      <c r="E52" s="360">
        <v>938</v>
      </c>
      <c r="F52" s="360">
        <v>2200</v>
      </c>
      <c r="G52" s="460">
        <f t="shared" si="1"/>
        <v>1248</v>
      </c>
      <c r="H52" s="460">
        <f t="shared" si="2"/>
        <v>2500</v>
      </c>
      <c r="I52" s="8"/>
    </row>
    <row r="53" spans="1:9" s="9" customFormat="1" ht="30" customHeight="1">
      <c r="A53" s="343" t="s">
        <v>2073</v>
      </c>
      <c r="B53" s="348" t="s">
        <v>2074</v>
      </c>
      <c r="C53" s="360"/>
      <c r="D53" s="360">
        <v>5</v>
      </c>
      <c r="E53" s="360">
        <v>2</v>
      </c>
      <c r="F53" s="360">
        <v>5</v>
      </c>
      <c r="G53" s="460">
        <f t="shared" si="1"/>
        <v>2</v>
      </c>
      <c r="H53" s="460">
        <f t="shared" si="2"/>
        <v>10</v>
      </c>
      <c r="I53" s="8"/>
    </row>
    <row r="54" spans="1:9" s="9" customFormat="1" ht="30" customHeight="1">
      <c r="A54" s="343" t="s">
        <v>2075</v>
      </c>
      <c r="B54" s="348" t="s">
        <v>2076</v>
      </c>
      <c r="C54" s="360"/>
      <c r="D54" s="360">
        <v>5</v>
      </c>
      <c r="E54" s="360"/>
      <c r="F54" s="360">
        <v>5</v>
      </c>
      <c r="G54" s="460">
        <f t="shared" si="1"/>
        <v>0</v>
      </c>
      <c r="H54" s="460">
        <f t="shared" si="2"/>
        <v>10</v>
      </c>
      <c r="I54" s="8"/>
    </row>
    <row r="55" spans="1:9" s="9" customFormat="1" ht="30" customHeight="1">
      <c r="A55" s="343" t="s">
        <v>2077</v>
      </c>
      <c r="B55" s="348" t="s">
        <v>2078</v>
      </c>
      <c r="C55" s="360"/>
      <c r="D55" s="360">
        <v>5</v>
      </c>
      <c r="E55" s="360">
        <v>46</v>
      </c>
      <c r="F55" s="360">
        <v>30</v>
      </c>
      <c r="G55" s="460">
        <f t="shared" si="1"/>
        <v>46</v>
      </c>
      <c r="H55" s="460">
        <f t="shared" si="2"/>
        <v>35</v>
      </c>
      <c r="I55" s="8"/>
    </row>
    <row r="56" spans="1:9" s="9" customFormat="1" ht="30" customHeight="1">
      <c r="A56" s="343" t="s">
        <v>2079</v>
      </c>
      <c r="B56" s="348" t="s">
        <v>2080</v>
      </c>
      <c r="C56" s="360"/>
      <c r="D56" s="360">
        <v>5</v>
      </c>
      <c r="E56" s="360">
        <v>2</v>
      </c>
      <c r="F56" s="360">
        <v>5</v>
      </c>
      <c r="G56" s="460">
        <f t="shared" si="1"/>
        <v>2</v>
      </c>
      <c r="H56" s="460">
        <f t="shared" si="2"/>
        <v>10</v>
      </c>
      <c r="I56" s="8"/>
    </row>
    <row r="57" spans="1:9" s="9" customFormat="1" ht="30" customHeight="1">
      <c r="A57" s="343" t="s">
        <v>2092</v>
      </c>
      <c r="B57" s="348" t="s">
        <v>2081</v>
      </c>
      <c r="C57" s="360"/>
      <c r="D57" s="360">
        <v>5</v>
      </c>
      <c r="E57" s="360">
        <v>2</v>
      </c>
      <c r="F57" s="360">
        <v>5</v>
      </c>
      <c r="G57" s="460">
        <f t="shared" si="1"/>
        <v>2</v>
      </c>
      <c r="H57" s="460">
        <f t="shared" si="2"/>
        <v>10</v>
      </c>
      <c r="I57" s="8"/>
    </row>
    <row r="58" spans="1:9" s="9" customFormat="1" ht="30" customHeight="1">
      <c r="A58" s="343" t="s">
        <v>2093</v>
      </c>
      <c r="B58" s="348" t="s">
        <v>2082</v>
      </c>
      <c r="C58" s="360"/>
      <c r="D58" s="360">
        <v>5</v>
      </c>
      <c r="E58" s="360">
        <v>46</v>
      </c>
      <c r="F58" s="360">
        <v>35</v>
      </c>
      <c r="G58" s="460">
        <f t="shared" si="1"/>
        <v>46</v>
      </c>
      <c r="H58" s="460">
        <f t="shared" si="2"/>
        <v>40</v>
      </c>
      <c r="I58" s="8"/>
    </row>
    <row r="59" spans="1:9" s="9" customFormat="1" ht="30" customHeight="1">
      <c r="A59" s="343" t="s">
        <v>2095</v>
      </c>
      <c r="B59" s="348" t="s">
        <v>2084</v>
      </c>
      <c r="C59" s="360"/>
      <c r="D59" s="360">
        <v>5</v>
      </c>
      <c r="E59" s="360">
        <v>46</v>
      </c>
      <c r="F59" s="360">
        <v>5</v>
      </c>
      <c r="G59" s="460">
        <f t="shared" si="1"/>
        <v>46</v>
      </c>
      <c r="H59" s="460">
        <f t="shared" si="2"/>
        <v>10</v>
      </c>
      <c r="I59" s="8"/>
    </row>
    <row r="60" spans="1:9" s="9" customFormat="1" ht="30" customHeight="1">
      <c r="A60" s="343" t="s">
        <v>2096</v>
      </c>
      <c r="B60" s="348" t="s">
        <v>2085</v>
      </c>
      <c r="C60" s="360"/>
      <c r="D60" s="360">
        <v>5</v>
      </c>
      <c r="E60" s="360">
        <v>2</v>
      </c>
      <c r="F60" s="360">
        <v>5</v>
      </c>
      <c r="G60" s="460">
        <f t="shared" si="1"/>
        <v>2</v>
      </c>
      <c r="H60" s="460">
        <f t="shared" si="2"/>
        <v>10</v>
      </c>
      <c r="I60" s="8"/>
    </row>
    <row r="61" spans="1:9" s="9" customFormat="1" ht="30" customHeight="1">
      <c r="A61" s="343" t="s">
        <v>2097</v>
      </c>
      <c r="B61" s="354" t="s">
        <v>2086</v>
      </c>
      <c r="C61" s="360">
        <v>37</v>
      </c>
      <c r="D61" s="360">
        <v>80</v>
      </c>
      <c r="E61" s="360">
        <v>767</v>
      </c>
      <c r="F61" s="360">
        <v>628</v>
      </c>
      <c r="G61" s="460">
        <f t="shared" si="1"/>
        <v>804</v>
      </c>
      <c r="H61" s="460">
        <f t="shared" si="2"/>
        <v>708</v>
      </c>
      <c r="I61" s="8"/>
    </row>
    <row r="62" spans="1:9" s="9" customFormat="1" ht="30" customHeight="1">
      <c r="A62" s="350" t="s">
        <v>2219</v>
      </c>
      <c r="B62" s="447" t="s">
        <v>2220</v>
      </c>
      <c r="C62" s="364">
        <v>306</v>
      </c>
      <c r="D62" s="364">
        <v>100</v>
      </c>
      <c r="E62" s="364">
        <v>1876</v>
      </c>
      <c r="F62" s="364">
        <v>250</v>
      </c>
      <c r="G62" s="460">
        <f t="shared" si="1"/>
        <v>2182</v>
      </c>
      <c r="H62" s="460">
        <f t="shared" si="2"/>
        <v>350</v>
      </c>
      <c r="I62" s="8"/>
    </row>
    <row r="63" spans="1:9" s="9" customFormat="1" ht="30" customHeight="1">
      <c r="A63" s="350" t="s">
        <v>2221</v>
      </c>
      <c r="B63" s="447" t="s">
        <v>2222</v>
      </c>
      <c r="C63" s="364">
        <v>585</v>
      </c>
      <c r="D63" s="364">
        <v>850</v>
      </c>
      <c r="E63" s="364">
        <v>4155</v>
      </c>
      <c r="F63" s="364">
        <v>5500</v>
      </c>
      <c r="G63" s="460">
        <f t="shared" si="1"/>
        <v>4740</v>
      </c>
      <c r="H63" s="460">
        <f t="shared" si="2"/>
        <v>6350</v>
      </c>
      <c r="I63" s="8"/>
    </row>
    <row r="64" spans="1:9" s="9" customFormat="1" ht="30" customHeight="1">
      <c r="A64" s="343" t="s">
        <v>2098</v>
      </c>
      <c r="B64" s="355" t="s">
        <v>2087</v>
      </c>
      <c r="C64" s="360">
        <v>484</v>
      </c>
      <c r="D64" s="360">
        <v>300</v>
      </c>
      <c r="E64" s="360">
        <v>3733</v>
      </c>
      <c r="F64" s="360">
        <v>3420</v>
      </c>
      <c r="G64" s="460">
        <f t="shared" si="1"/>
        <v>4217</v>
      </c>
      <c r="H64" s="460">
        <f t="shared" si="2"/>
        <v>3720</v>
      </c>
      <c r="I64" s="8"/>
    </row>
    <row r="65" spans="1:9" s="9" customFormat="1" ht="30" customHeight="1">
      <c r="A65" s="343" t="s">
        <v>2366</v>
      </c>
      <c r="B65" s="348" t="s">
        <v>2367</v>
      </c>
      <c r="C65" s="445">
        <v>51</v>
      </c>
      <c r="D65" s="445">
        <v>200</v>
      </c>
      <c r="E65" s="445">
        <v>17</v>
      </c>
      <c r="F65" s="445">
        <v>1000</v>
      </c>
      <c r="G65" s="460">
        <f t="shared" si="1"/>
        <v>68</v>
      </c>
      <c r="H65" s="460">
        <f t="shared" si="2"/>
        <v>1200</v>
      </c>
      <c r="I65" s="8"/>
    </row>
    <row r="66" spans="1:9" s="9" customFormat="1" ht="30" customHeight="1">
      <c r="A66" s="343" t="s">
        <v>2368</v>
      </c>
      <c r="B66" s="348" t="s">
        <v>2369</v>
      </c>
      <c r="C66" s="445">
        <v>251</v>
      </c>
      <c r="D66" s="445">
        <v>200</v>
      </c>
      <c r="E66" s="445">
        <v>1624</v>
      </c>
      <c r="F66" s="445">
        <v>1000</v>
      </c>
      <c r="G66" s="460">
        <f t="shared" si="1"/>
        <v>1875</v>
      </c>
      <c r="H66" s="460">
        <f t="shared" si="2"/>
        <v>1200</v>
      </c>
      <c r="I66" s="8"/>
    </row>
    <row r="67" spans="1:9" s="9" customFormat="1" ht="30" customHeight="1">
      <c r="A67" s="343" t="s">
        <v>2099</v>
      </c>
      <c r="B67" s="349" t="s">
        <v>2088</v>
      </c>
      <c r="C67" s="360">
        <v>456</v>
      </c>
      <c r="D67" s="360">
        <v>100</v>
      </c>
      <c r="E67" s="360">
        <v>763</v>
      </c>
      <c r="F67" s="360">
        <v>500</v>
      </c>
      <c r="G67" s="460">
        <f t="shared" si="1"/>
        <v>1219</v>
      </c>
      <c r="H67" s="460">
        <f t="shared" si="2"/>
        <v>600</v>
      </c>
      <c r="I67" s="8"/>
    </row>
    <row r="68" spans="1:9" s="9" customFormat="1" ht="30" customHeight="1">
      <c r="A68" s="350" t="s">
        <v>2223</v>
      </c>
      <c r="B68" s="448" t="s">
        <v>2224</v>
      </c>
      <c r="C68" s="364">
        <v>407</v>
      </c>
      <c r="D68" s="364">
        <v>200</v>
      </c>
      <c r="E68" s="364">
        <v>3335</v>
      </c>
      <c r="F68" s="364">
        <v>1000</v>
      </c>
      <c r="G68" s="460">
        <f t="shared" si="1"/>
        <v>3742</v>
      </c>
      <c r="H68" s="460">
        <f t="shared" si="2"/>
        <v>1200</v>
      </c>
      <c r="I68" s="8"/>
    </row>
    <row r="69" spans="1:9" s="9" customFormat="1" ht="30" customHeight="1">
      <c r="A69" s="343" t="s">
        <v>2364</v>
      </c>
      <c r="B69" s="346" t="s">
        <v>2365</v>
      </c>
      <c r="C69" s="445">
        <v>98</v>
      </c>
      <c r="D69" s="445">
        <v>200</v>
      </c>
      <c r="E69" s="445">
        <v>82</v>
      </c>
      <c r="F69" s="445">
        <v>1000</v>
      </c>
      <c r="G69" s="460">
        <f t="shared" si="1"/>
        <v>180</v>
      </c>
      <c r="H69" s="460">
        <f t="shared" si="2"/>
        <v>1200</v>
      </c>
      <c r="I69" s="8"/>
    </row>
    <row r="70" spans="1:9" s="9" customFormat="1" ht="30" customHeight="1">
      <c r="A70" s="343" t="s">
        <v>2100</v>
      </c>
      <c r="B70" s="347" t="s">
        <v>2198</v>
      </c>
      <c r="C70" s="360">
        <v>123</v>
      </c>
      <c r="D70" s="360">
        <v>850</v>
      </c>
      <c r="E70" s="360">
        <v>446</v>
      </c>
      <c r="F70" s="360">
        <v>700</v>
      </c>
      <c r="G70" s="460">
        <f t="shared" si="1"/>
        <v>569</v>
      </c>
      <c r="H70" s="460">
        <f t="shared" si="2"/>
        <v>1550</v>
      </c>
      <c r="I70" s="8"/>
    </row>
    <row r="71" spans="1:9" s="9" customFormat="1" ht="30" customHeight="1">
      <c r="A71" s="343" t="s">
        <v>2101</v>
      </c>
      <c r="B71" s="347" t="s">
        <v>2199</v>
      </c>
      <c r="C71" s="360"/>
      <c r="D71" s="360">
        <v>20</v>
      </c>
      <c r="E71" s="360"/>
      <c r="F71" s="360">
        <v>77</v>
      </c>
      <c r="G71" s="460">
        <f t="shared" si="1"/>
        <v>0</v>
      </c>
      <c r="H71" s="460">
        <f t="shared" si="2"/>
        <v>97</v>
      </c>
      <c r="I71" s="8"/>
    </row>
    <row r="72" spans="1:9" s="9" customFormat="1" ht="30" customHeight="1">
      <c r="A72" s="343" t="s">
        <v>2102</v>
      </c>
      <c r="B72" s="354" t="s">
        <v>2089</v>
      </c>
      <c r="C72" s="360">
        <v>74</v>
      </c>
      <c r="D72" s="360">
        <v>20</v>
      </c>
      <c r="E72" s="360">
        <v>328</v>
      </c>
      <c r="F72" s="360">
        <v>240</v>
      </c>
      <c r="G72" s="460">
        <f t="shared" si="1"/>
        <v>402</v>
      </c>
      <c r="H72" s="460">
        <f t="shared" si="2"/>
        <v>260</v>
      </c>
      <c r="I72" s="8"/>
    </row>
    <row r="73" spans="1:9" s="9" customFormat="1" ht="30" customHeight="1">
      <c r="A73" s="350" t="s">
        <v>2235</v>
      </c>
      <c r="B73" s="353" t="s">
        <v>2236</v>
      </c>
      <c r="C73" s="364">
        <v>191</v>
      </c>
      <c r="D73" s="364">
        <v>20</v>
      </c>
      <c r="E73" s="364">
        <v>32</v>
      </c>
      <c r="F73" s="364">
        <v>20</v>
      </c>
      <c r="G73" s="460">
        <f t="shared" ref="G73:G76" si="4">SUM(C73,E73)</f>
        <v>223</v>
      </c>
      <c r="H73" s="460">
        <f t="shared" ref="H73:H76" si="5">SUM(D73,F73)</f>
        <v>40</v>
      </c>
      <c r="I73" s="8"/>
    </row>
    <row r="74" spans="1:9" s="9" customFormat="1" ht="30" customHeight="1">
      <c r="A74" s="350" t="s">
        <v>2237</v>
      </c>
      <c r="B74" s="353" t="s">
        <v>2238</v>
      </c>
      <c r="C74" s="364">
        <v>191</v>
      </c>
      <c r="D74" s="364">
        <v>20</v>
      </c>
      <c r="E74" s="364">
        <v>32</v>
      </c>
      <c r="F74" s="364">
        <v>20</v>
      </c>
      <c r="G74" s="460">
        <f t="shared" si="4"/>
        <v>223</v>
      </c>
      <c r="H74" s="460">
        <f t="shared" si="5"/>
        <v>40</v>
      </c>
      <c r="I74" s="8"/>
    </row>
    <row r="75" spans="1:9" s="9" customFormat="1" ht="41.25" customHeight="1">
      <c r="A75" s="350" t="s">
        <v>2149</v>
      </c>
      <c r="B75" s="353" t="s">
        <v>2150</v>
      </c>
      <c r="C75" s="360">
        <v>2</v>
      </c>
      <c r="D75" s="360">
        <v>20</v>
      </c>
      <c r="E75" s="360">
        <v>5</v>
      </c>
      <c r="F75" s="360">
        <v>100</v>
      </c>
      <c r="G75" s="460">
        <f t="shared" si="4"/>
        <v>7</v>
      </c>
      <c r="H75" s="460">
        <f t="shared" si="5"/>
        <v>120</v>
      </c>
      <c r="I75" s="8"/>
    </row>
    <row r="76" spans="1:9" s="9" customFormat="1" ht="30" customHeight="1">
      <c r="A76" s="350" t="s">
        <v>2151</v>
      </c>
      <c r="B76" s="353" t="s">
        <v>2152</v>
      </c>
      <c r="C76" s="360">
        <v>2</v>
      </c>
      <c r="D76" s="360">
        <v>20</v>
      </c>
      <c r="E76" s="360">
        <v>5</v>
      </c>
      <c r="F76" s="360">
        <v>100</v>
      </c>
      <c r="G76" s="460">
        <f t="shared" si="4"/>
        <v>7</v>
      </c>
      <c r="H76" s="460">
        <f t="shared" si="5"/>
        <v>120</v>
      </c>
      <c r="I76" s="8"/>
    </row>
    <row r="77" spans="1:9" s="9" customFormat="1" ht="30" customHeight="1">
      <c r="A77" s="248"/>
      <c r="B77" s="104"/>
      <c r="C77" s="360"/>
      <c r="D77" s="360"/>
      <c r="E77" s="360"/>
      <c r="F77" s="360"/>
      <c r="G77" s="360"/>
      <c r="H77" s="360"/>
      <c r="I77" s="8"/>
    </row>
    <row r="78" spans="1:9" s="9" customFormat="1" ht="30" customHeight="1">
      <c r="A78" s="104" t="s">
        <v>167</v>
      </c>
      <c r="B78" s="104"/>
      <c r="C78" s="360">
        <v>1935</v>
      </c>
      <c r="D78" s="360">
        <v>782</v>
      </c>
      <c r="E78" s="360">
        <v>2030</v>
      </c>
      <c r="F78" s="360">
        <v>3401</v>
      </c>
      <c r="G78" s="360">
        <f>SUM(C78,E78)</f>
        <v>3965</v>
      </c>
      <c r="H78" s="360">
        <f>SUM(D78,F78)</f>
        <v>4183</v>
      </c>
      <c r="I78" s="8"/>
    </row>
    <row r="79" spans="1:9" s="9" customFormat="1" ht="30" customHeight="1">
      <c r="A79" s="104" t="s">
        <v>168</v>
      </c>
      <c r="B79" s="104"/>
      <c r="C79" s="460">
        <f>SUM(C78)</f>
        <v>1935</v>
      </c>
      <c r="D79" s="398">
        <f t="shared" ref="D79:F79" si="6">SUM(D78)</f>
        <v>782</v>
      </c>
      <c r="E79" s="398">
        <f t="shared" si="6"/>
        <v>2030</v>
      </c>
      <c r="F79" s="398">
        <f t="shared" si="6"/>
        <v>3401</v>
      </c>
      <c r="G79" s="460">
        <f t="shared" ref="G79:G131" si="7">SUM(C79,E79)</f>
        <v>3965</v>
      </c>
      <c r="H79" s="460">
        <f t="shared" ref="H79:H131" si="8">SUM(D79,F79)</f>
        <v>4183</v>
      </c>
      <c r="I79" s="8"/>
    </row>
    <row r="80" spans="1:9" s="9" customFormat="1" ht="30" customHeight="1">
      <c r="A80" s="104" t="s">
        <v>169</v>
      </c>
      <c r="B80" s="104"/>
      <c r="C80" s="360">
        <f>SUM(C81:C149)</f>
        <v>28196</v>
      </c>
      <c r="D80" s="360">
        <f t="shared" ref="D80:F80" si="9">SUM(D81:D149)</f>
        <v>14817</v>
      </c>
      <c r="E80" s="360">
        <f t="shared" si="9"/>
        <v>18010</v>
      </c>
      <c r="F80" s="360">
        <f t="shared" si="9"/>
        <v>22285</v>
      </c>
      <c r="G80" s="460">
        <f t="shared" si="7"/>
        <v>46206</v>
      </c>
      <c r="H80" s="460">
        <f t="shared" si="8"/>
        <v>37102</v>
      </c>
      <c r="I80" s="8"/>
    </row>
    <row r="81" spans="1:9" s="9" customFormat="1" ht="30" customHeight="1">
      <c r="A81" s="350" t="s">
        <v>2071</v>
      </c>
      <c r="B81" s="351" t="s">
        <v>2072</v>
      </c>
      <c r="C81" s="360">
        <v>22</v>
      </c>
      <c r="D81" s="360">
        <v>30</v>
      </c>
      <c r="E81" s="360">
        <v>53</v>
      </c>
      <c r="F81" s="360">
        <v>70</v>
      </c>
      <c r="G81" s="460">
        <f t="shared" si="7"/>
        <v>75</v>
      </c>
      <c r="H81" s="460">
        <f t="shared" si="8"/>
        <v>100</v>
      </c>
      <c r="I81" s="8"/>
    </row>
    <row r="82" spans="1:9" s="9" customFormat="1" ht="30" customHeight="1">
      <c r="A82" s="343" t="s">
        <v>2094</v>
      </c>
      <c r="B82" s="346" t="s">
        <v>2083</v>
      </c>
      <c r="C82" s="360">
        <v>1</v>
      </c>
      <c r="D82" s="360">
        <v>30</v>
      </c>
      <c r="E82" s="360">
        <v>12</v>
      </c>
      <c r="F82" s="360">
        <v>30</v>
      </c>
      <c r="G82" s="460">
        <f t="shared" si="7"/>
        <v>13</v>
      </c>
      <c r="H82" s="460">
        <f t="shared" si="8"/>
        <v>60</v>
      </c>
      <c r="I82" s="8"/>
    </row>
    <row r="83" spans="1:9" s="9" customFormat="1" ht="30" customHeight="1">
      <c r="A83" s="356" t="s">
        <v>2103</v>
      </c>
      <c r="B83" s="344" t="s">
        <v>2090</v>
      </c>
      <c r="C83" s="360">
        <v>590</v>
      </c>
      <c r="D83" s="360">
        <v>500</v>
      </c>
      <c r="E83" s="360">
        <v>779</v>
      </c>
      <c r="F83" s="360">
        <v>700</v>
      </c>
      <c r="G83" s="460">
        <f t="shared" si="7"/>
        <v>1369</v>
      </c>
      <c r="H83" s="460">
        <f t="shared" si="8"/>
        <v>1200</v>
      </c>
      <c r="I83" s="8"/>
    </row>
    <row r="84" spans="1:9" s="9" customFormat="1" ht="36.75" customHeight="1">
      <c r="A84" s="358" t="s">
        <v>2290</v>
      </c>
      <c r="B84" s="359" t="s">
        <v>2291</v>
      </c>
      <c r="C84" s="364">
        <v>590</v>
      </c>
      <c r="D84" s="364">
        <v>200</v>
      </c>
      <c r="E84" s="364">
        <v>779</v>
      </c>
      <c r="F84" s="364">
        <v>500</v>
      </c>
      <c r="G84" s="460">
        <f t="shared" si="7"/>
        <v>1369</v>
      </c>
      <c r="H84" s="460">
        <f t="shared" si="8"/>
        <v>700</v>
      </c>
      <c r="I84" s="8"/>
    </row>
    <row r="85" spans="1:9" s="9" customFormat="1" ht="30" customHeight="1">
      <c r="A85" s="356" t="s">
        <v>2104</v>
      </c>
      <c r="B85" s="345" t="s">
        <v>2091</v>
      </c>
      <c r="C85" s="360">
        <v>54</v>
      </c>
      <c r="D85" s="360">
        <v>40</v>
      </c>
      <c r="E85" s="360">
        <v>11</v>
      </c>
      <c r="F85" s="360">
        <v>20</v>
      </c>
      <c r="G85" s="460">
        <f t="shared" si="7"/>
        <v>65</v>
      </c>
      <c r="H85" s="460">
        <f t="shared" si="8"/>
        <v>60</v>
      </c>
      <c r="I85" s="8"/>
    </row>
    <row r="86" spans="1:9" s="9" customFormat="1" ht="41.25" customHeight="1">
      <c r="A86" s="356" t="s">
        <v>2105</v>
      </c>
      <c r="B86" s="345" t="s">
        <v>2106</v>
      </c>
      <c r="C86" s="360">
        <v>465</v>
      </c>
      <c r="D86" s="360">
        <v>400</v>
      </c>
      <c r="E86" s="360"/>
      <c r="F86" s="360">
        <v>5</v>
      </c>
      <c r="G86" s="460">
        <f t="shared" si="7"/>
        <v>465</v>
      </c>
      <c r="H86" s="460">
        <f t="shared" si="8"/>
        <v>405</v>
      </c>
      <c r="I86" s="8"/>
    </row>
    <row r="87" spans="1:9" s="9" customFormat="1" ht="30" customHeight="1">
      <c r="A87" s="356" t="s">
        <v>2107</v>
      </c>
      <c r="B87" s="346" t="s">
        <v>2108</v>
      </c>
      <c r="C87" s="360">
        <v>639</v>
      </c>
      <c r="D87" s="360">
        <v>500</v>
      </c>
      <c r="E87" s="360">
        <v>802</v>
      </c>
      <c r="F87" s="360">
        <v>700</v>
      </c>
      <c r="G87" s="460">
        <f t="shared" si="7"/>
        <v>1441</v>
      </c>
      <c r="H87" s="460">
        <f t="shared" si="8"/>
        <v>1200</v>
      </c>
      <c r="I87" s="8"/>
    </row>
    <row r="88" spans="1:9" s="9" customFormat="1" ht="41.25" customHeight="1">
      <c r="A88" s="358" t="s">
        <v>2292</v>
      </c>
      <c r="B88" s="359" t="s">
        <v>2293</v>
      </c>
      <c r="C88" s="364">
        <v>638</v>
      </c>
      <c r="D88" s="364">
        <v>500</v>
      </c>
      <c r="E88" s="364">
        <v>800</v>
      </c>
      <c r="F88" s="364">
        <v>700</v>
      </c>
      <c r="G88" s="460">
        <f t="shared" si="7"/>
        <v>1438</v>
      </c>
      <c r="H88" s="460">
        <f t="shared" si="8"/>
        <v>1200</v>
      </c>
      <c r="I88" s="8"/>
    </row>
    <row r="89" spans="1:9" s="9" customFormat="1" ht="41.25" customHeight="1">
      <c r="A89" s="103" t="s">
        <v>2109</v>
      </c>
      <c r="B89" s="357" t="s">
        <v>2110</v>
      </c>
      <c r="C89" s="360">
        <v>132</v>
      </c>
      <c r="D89" s="360">
        <v>100</v>
      </c>
      <c r="E89" s="360">
        <v>30</v>
      </c>
      <c r="F89" s="360">
        <v>15</v>
      </c>
      <c r="G89" s="460">
        <f t="shared" si="7"/>
        <v>162</v>
      </c>
      <c r="H89" s="460">
        <f t="shared" si="8"/>
        <v>115</v>
      </c>
      <c r="I89" s="8"/>
    </row>
    <row r="90" spans="1:9" s="9" customFormat="1" ht="41.25" customHeight="1">
      <c r="A90" s="402" t="s">
        <v>2294</v>
      </c>
      <c r="B90" s="351" t="s">
        <v>2295</v>
      </c>
      <c r="C90" s="364">
        <v>2</v>
      </c>
      <c r="D90" s="364">
        <v>10</v>
      </c>
      <c r="E90" s="364"/>
      <c r="F90" s="364">
        <v>5</v>
      </c>
      <c r="G90" s="460">
        <f t="shared" si="7"/>
        <v>2</v>
      </c>
      <c r="H90" s="460">
        <f t="shared" si="8"/>
        <v>15</v>
      </c>
      <c r="I90" s="8"/>
    </row>
    <row r="91" spans="1:9" s="9" customFormat="1" ht="41.25" customHeight="1">
      <c r="A91" s="402" t="s">
        <v>2296</v>
      </c>
      <c r="B91" s="351" t="s">
        <v>2297</v>
      </c>
      <c r="C91" s="364"/>
      <c r="D91" s="364">
        <v>2</v>
      </c>
      <c r="E91" s="364"/>
      <c r="F91" s="364">
        <v>10</v>
      </c>
      <c r="G91" s="460">
        <f t="shared" si="7"/>
        <v>0</v>
      </c>
      <c r="H91" s="460">
        <f t="shared" si="8"/>
        <v>12</v>
      </c>
      <c r="I91" s="8"/>
    </row>
    <row r="92" spans="1:9" s="9" customFormat="1" ht="30" customHeight="1">
      <c r="A92" s="103" t="s">
        <v>2111</v>
      </c>
      <c r="B92" s="357" t="s">
        <v>2112</v>
      </c>
      <c r="C92" s="360">
        <v>48</v>
      </c>
      <c r="D92" s="360">
        <v>50</v>
      </c>
      <c r="E92" s="360">
        <v>514</v>
      </c>
      <c r="F92" s="360">
        <v>500</v>
      </c>
      <c r="G92" s="460">
        <f t="shared" si="7"/>
        <v>562</v>
      </c>
      <c r="H92" s="460">
        <f t="shared" si="8"/>
        <v>550</v>
      </c>
      <c r="I92" s="8"/>
    </row>
    <row r="93" spans="1:9" s="9" customFormat="1" ht="30" customHeight="1">
      <c r="A93" s="356" t="s">
        <v>2113</v>
      </c>
      <c r="B93" s="344" t="s">
        <v>2114</v>
      </c>
      <c r="C93" s="360">
        <v>270</v>
      </c>
      <c r="D93" s="360">
        <v>100</v>
      </c>
      <c r="E93" s="360">
        <v>6</v>
      </c>
      <c r="F93" s="360">
        <v>20</v>
      </c>
      <c r="G93" s="460">
        <f t="shared" si="7"/>
        <v>276</v>
      </c>
      <c r="H93" s="460">
        <f t="shared" si="8"/>
        <v>120</v>
      </c>
      <c r="I93" s="8"/>
    </row>
    <row r="94" spans="1:9" s="9" customFormat="1" ht="39.75" customHeight="1">
      <c r="A94" s="358" t="s">
        <v>2298</v>
      </c>
      <c r="B94" s="359" t="s">
        <v>2299</v>
      </c>
      <c r="C94" s="364">
        <v>47</v>
      </c>
      <c r="D94" s="364">
        <v>10</v>
      </c>
      <c r="E94" s="364">
        <v>6</v>
      </c>
      <c r="F94" s="364">
        <v>10</v>
      </c>
      <c r="G94" s="460">
        <f t="shared" si="7"/>
        <v>53</v>
      </c>
      <c r="H94" s="460">
        <f t="shared" si="8"/>
        <v>20</v>
      </c>
      <c r="I94" s="8"/>
    </row>
    <row r="95" spans="1:9" s="9" customFormat="1" ht="30" customHeight="1">
      <c r="A95" s="402" t="s">
        <v>2271</v>
      </c>
      <c r="B95" s="359" t="s">
        <v>2274</v>
      </c>
      <c r="C95" s="364">
        <v>465</v>
      </c>
      <c r="D95" s="364">
        <v>300</v>
      </c>
      <c r="E95" s="364"/>
      <c r="F95" s="364">
        <v>10</v>
      </c>
      <c r="G95" s="460">
        <f t="shared" si="7"/>
        <v>465</v>
      </c>
      <c r="H95" s="460">
        <f t="shared" si="8"/>
        <v>310</v>
      </c>
      <c r="I95" s="8"/>
    </row>
    <row r="96" spans="1:9" s="9" customFormat="1" ht="30" customHeight="1">
      <c r="A96" s="352" t="s">
        <v>2115</v>
      </c>
      <c r="B96" s="346" t="s">
        <v>2116</v>
      </c>
      <c r="C96" s="360">
        <v>643</v>
      </c>
      <c r="D96" s="360">
        <v>350</v>
      </c>
      <c r="E96" s="360">
        <v>256</v>
      </c>
      <c r="F96" s="360">
        <v>350</v>
      </c>
      <c r="G96" s="460">
        <f t="shared" si="7"/>
        <v>899</v>
      </c>
      <c r="H96" s="460">
        <f t="shared" si="8"/>
        <v>700</v>
      </c>
      <c r="I96" s="8"/>
    </row>
    <row r="97" spans="1:9" s="9" customFormat="1" ht="30" customHeight="1">
      <c r="A97" s="356" t="s">
        <v>2117</v>
      </c>
      <c r="B97" s="346" t="s">
        <v>2118</v>
      </c>
      <c r="C97" s="360">
        <v>35</v>
      </c>
      <c r="D97" s="360">
        <v>20</v>
      </c>
      <c r="E97" s="360">
        <v>7</v>
      </c>
      <c r="F97" s="360">
        <v>20</v>
      </c>
      <c r="G97" s="460">
        <f t="shared" si="7"/>
        <v>42</v>
      </c>
      <c r="H97" s="460">
        <f t="shared" si="8"/>
        <v>40</v>
      </c>
      <c r="I97" s="8"/>
    </row>
    <row r="98" spans="1:9" s="9" customFormat="1" ht="36.75" customHeight="1">
      <c r="A98" s="358" t="s">
        <v>2284</v>
      </c>
      <c r="B98" s="351" t="s">
        <v>2285</v>
      </c>
      <c r="C98" s="364">
        <v>459</v>
      </c>
      <c r="D98" s="364">
        <v>500</v>
      </c>
      <c r="E98" s="364">
        <v>186</v>
      </c>
      <c r="F98" s="364">
        <v>500</v>
      </c>
      <c r="G98" s="460">
        <f t="shared" si="7"/>
        <v>645</v>
      </c>
      <c r="H98" s="460">
        <f t="shared" si="8"/>
        <v>1000</v>
      </c>
      <c r="I98" s="8"/>
    </row>
    <row r="99" spans="1:9" s="9" customFormat="1" ht="30" customHeight="1">
      <c r="A99" s="352" t="s">
        <v>2119</v>
      </c>
      <c r="B99" s="346" t="s">
        <v>2120</v>
      </c>
      <c r="C99" s="360">
        <v>86</v>
      </c>
      <c r="D99" s="360">
        <v>200</v>
      </c>
      <c r="E99" s="360">
        <v>100</v>
      </c>
      <c r="F99" s="360">
        <v>400</v>
      </c>
      <c r="G99" s="460">
        <f t="shared" si="7"/>
        <v>186</v>
      </c>
      <c r="H99" s="460">
        <f t="shared" si="8"/>
        <v>600</v>
      </c>
      <c r="I99" s="8"/>
    </row>
    <row r="100" spans="1:9" s="9" customFormat="1" ht="30" customHeight="1">
      <c r="A100" s="402" t="s">
        <v>2286</v>
      </c>
      <c r="B100" s="351" t="s">
        <v>2287</v>
      </c>
      <c r="C100" s="364">
        <v>17</v>
      </c>
      <c r="D100" s="364">
        <v>200</v>
      </c>
      <c r="E100" s="364">
        <v>26</v>
      </c>
      <c r="F100" s="364">
        <v>500</v>
      </c>
      <c r="G100" s="460">
        <f t="shared" si="7"/>
        <v>43</v>
      </c>
      <c r="H100" s="460">
        <f t="shared" si="8"/>
        <v>700</v>
      </c>
      <c r="I100" s="8"/>
    </row>
    <row r="101" spans="1:9" s="9" customFormat="1" ht="30" customHeight="1">
      <c r="A101" s="356" t="s">
        <v>2121</v>
      </c>
      <c r="B101" s="346" t="s">
        <v>2122</v>
      </c>
      <c r="C101" s="360">
        <v>69</v>
      </c>
      <c r="D101" s="360">
        <v>150</v>
      </c>
      <c r="E101" s="360">
        <v>102</v>
      </c>
      <c r="F101" s="360">
        <v>400</v>
      </c>
      <c r="G101" s="460">
        <f t="shared" si="7"/>
        <v>171</v>
      </c>
      <c r="H101" s="460">
        <f t="shared" si="8"/>
        <v>550</v>
      </c>
      <c r="I101" s="8"/>
    </row>
    <row r="102" spans="1:9" s="9" customFormat="1" ht="30" customHeight="1">
      <c r="A102" s="358" t="s">
        <v>2288</v>
      </c>
      <c r="B102" s="351" t="s">
        <v>2289</v>
      </c>
      <c r="C102" s="364"/>
      <c r="D102" s="364">
        <v>300</v>
      </c>
      <c r="E102" s="364"/>
      <c r="F102" s="364">
        <v>300</v>
      </c>
      <c r="G102" s="460">
        <f t="shared" si="7"/>
        <v>0</v>
      </c>
      <c r="H102" s="460">
        <f t="shared" si="8"/>
        <v>600</v>
      </c>
      <c r="I102" s="8"/>
    </row>
    <row r="103" spans="1:9" s="9" customFormat="1" ht="30" customHeight="1">
      <c r="A103" s="350" t="s">
        <v>2123</v>
      </c>
      <c r="B103" s="351" t="s">
        <v>2124</v>
      </c>
      <c r="C103" s="360">
        <v>206</v>
      </c>
      <c r="D103" s="360">
        <v>50</v>
      </c>
      <c r="E103" s="360">
        <v>69</v>
      </c>
      <c r="F103" s="360">
        <v>50</v>
      </c>
      <c r="G103" s="460">
        <f t="shared" si="7"/>
        <v>275</v>
      </c>
      <c r="H103" s="460">
        <f t="shared" si="8"/>
        <v>100</v>
      </c>
      <c r="I103" s="8"/>
    </row>
    <row r="104" spans="1:9" s="9" customFormat="1" ht="30" customHeight="1">
      <c r="A104" s="350" t="s">
        <v>2282</v>
      </c>
      <c r="B104" s="351" t="s">
        <v>2283</v>
      </c>
      <c r="C104" s="364">
        <v>142</v>
      </c>
      <c r="D104" s="364">
        <v>200</v>
      </c>
      <c r="E104" s="364">
        <v>62</v>
      </c>
      <c r="F104" s="364">
        <v>200</v>
      </c>
      <c r="G104" s="460">
        <f t="shared" si="7"/>
        <v>204</v>
      </c>
      <c r="H104" s="460">
        <f t="shared" si="8"/>
        <v>400</v>
      </c>
      <c r="I104" s="8"/>
    </row>
    <row r="105" spans="1:9" s="9" customFormat="1" ht="30" customHeight="1">
      <c r="A105" s="350" t="s">
        <v>2125</v>
      </c>
      <c r="B105" s="351" t="s">
        <v>2126</v>
      </c>
      <c r="C105" s="360">
        <v>24</v>
      </c>
      <c r="D105" s="360">
        <v>50</v>
      </c>
      <c r="E105" s="360">
        <v>50</v>
      </c>
      <c r="F105" s="360">
        <v>60</v>
      </c>
      <c r="G105" s="460">
        <f t="shared" si="7"/>
        <v>74</v>
      </c>
      <c r="H105" s="460">
        <f t="shared" si="8"/>
        <v>110</v>
      </c>
      <c r="I105" s="8"/>
    </row>
    <row r="106" spans="1:9" s="9" customFormat="1" ht="30" customHeight="1">
      <c r="A106" s="356" t="s">
        <v>2376</v>
      </c>
      <c r="B106" s="449" t="s">
        <v>2379</v>
      </c>
      <c r="C106" s="445">
        <v>24</v>
      </c>
      <c r="D106" s="445">
        <v>50</v>
      </c>
      <c r="E106" s="445">
        <v>48</v>
      </c>
      <c r="F106" s="445">
        <v>100</v>
      </c>
      <c r="G106" s="460">
        <f t="shared" si="7"/>
        <v>72</v>
      </c>
      <c r="H106" s="460">
        <f t="shared" si="8"/>
        <v>150</v>
      </c>
      <c r="I106" s="8"/>
    </row>
    <row r="107" spans="1:9" s="9" customFormat="1" ht="30" customHeight="1">
      <c r="A107" s="103" t="s">
        <v>2127</v>
      </c>
      <c r="B107" s="357" t="s">
        <v>2128</v>
      </c>
      <c r="C107" s="360"/>
      <c r="D107" s="360">
        <v>5</v>
      </c>
      <c r="E107" s="360">
        <v>36</v>
      </c>
      <c r="F107" s="360">
        <v>50</v>
      </c>
      <c r="G107" s="460">
        <f t="shared" si="7"/>
        <v>36</v>
      </c>
      <c r="H107" s="460">
        <f t="shared" si="8"/>
        <v>55</v>
      </c>
      <c r="I107" s="8"/>
    </row>
    <row r="108" spans="1:9" s="9" customFormat="1" ht="30" customHeight="1">
      <c r="A108" s="356" t="s">
        <v>2129</v>
      </c>
      <c r="B108" s="345" t="s">
        <v>2130</v>
      </c>
      <c r="C108" s="360">
        <v>89</v>
      </c>
      <c r="D108" s="360">
        <v>50</v>
      </c>
      <c r="E108" s="360">
        <v>60</v>
      </c>
      <c r="F108" s="360">
        <v>40</v>
      </c>
      <c r="G108" s="460">
        <f t="shared" si="7"/>
        <v>149</v>
      </c>
      <c r="H108" s="460">
        <f t="shared" si="8"/>
        <v>90</v>
      </c>
      <c r="I108" s="8"/>
    </row>
    <row r="109" spans="1:9" s="9" customFormat="1" ht="30" customHeight="1">
      <c r="A109" s="356" t="s">
        <v>2377</v>
      </c>
      <c r="B109" s="449" t="s">
        <v>2380</v>
      </c>
      <c r="C109" s="445">
        <v>1</v>
      </c>
      <c r="D109" s="445">
        <v>50</v>
      </c>
      <c r="E109" s="445"/>
      <c r="F109" s="445">
        <v>50</v>
      </c>
      <c r="G109" s="460">
        <f t="shared" si="7"/>
        <v>1</v>
      </c>
      <c r="H109" s="460">
        <f t="shared" si="8"/>
        <v>100</v>
      </c>
      <c r="I109" s="8"/>
    </row>
    <row r="110" spans="1:9" s="9" customFormat="1" ht="30" customHeight="1">
      <c r="A110" s="356" t="s">
        <v>2378</v>
      </c>
      <c r="B110" s="450" t="s">
        <v>2381</v>
      </c>
      <c r="C110" s="445">
        <v>1</v>
      </c>
      <c r="D110" s="445">
        <v>5</v>
      </c>
      <c r="E110" s="445"/>
      <c r="F110" s="445">
        <v>5</v>
      </c>
      <c r="G110" s="460">
        <f t="shared" si="7"/>
        <v>1</v>
      </c>
      <c r="H110" s="460">
        <f t="shared" si="8"/>
        <v>10</v>
      </c>
      <c r="I110" s="8"/>
    </row>
    <row r="111" spans="1:9" s="9" customFormat="1" ht="30" customHeight="1">
      <c r="A111" s="358" t="s">
        <v>2131</v>
      </c>
      <c r="B111" s="359" t="s">
        <v>2132</v>
      </c>
      <c r="C111" s="360">
        <v>688</v>
      </c>
      <c r="D111" s="360">
        <v>300</v>
      </c>
      <c r="E111" s="360">
        <v>286</v>
      </c>
      <c r="F111" s="360">
        <v>300</v>
      </c>
      <c r="G111" s="460">
        <f t="shared" si="7"/>
        <v>974</v>
      </c>
      <c r="H111" s="460">
        <f t="shared" si="8"/>
        <v>600</v>
      </c>
      <c r="I111" s="8"/>
    </row>
    <row r="112" spans="1:9" s="9" customFormat="1" ht="30" customHeight="1">
      <c r="A112" s="352" t="s">
        <v>2133</v>
      </c>
      <c r="B112" s="346" t="s">
        <v>2134</v>
      </c>
      <c r="C112" s="360">
        <v>852</v>
      </c>
      <c r="D112" s="360">
        <v>500</v>
      </c>
      <c r="E112" s="360">
        <v>455</v>
      </c>
      <c r="F112" s="360">
        <v>1500</v>
      </c>
      <c r="G112" s="460">
        <f t="shared" si="7"/>
        <v>1307</v>
      </c>
      <c r="H112" s="460">
        <f t="shared" si="8"/>
        <v>2000</v>
      </c>
      <c r="I112" s="8"/>
    </row>
    <row r="113" spans="1:9" s="9" customFormat="1" ht="30" customHeight="1">
      <c r="A113" s="343" t="s">
        <v>2135</v>
      </c>
      <c r="B113" s="346" t="s">
        <v>2281</v>
      </c>
      <c r="C113" s="360">
        <v>34</v>
      </c>
      <c r="D113" s="360">
        <v>100</v>
      </c>
      <c r="E113" s="360"/>
      <c r="F113" s="360">
        <v>10</v>
      </c>
      <c r="G113" s="460">
        <f t="shared" si="7"/>
        <v>34</v>
      </c>
      <c r="H113" s="460">
        <f t="shared" si="8"/>
        <v>110</v>
      </c>
      <c r="I113" s="8"/>
    </row>
    <row r="114" spans="1:9" s="9" customFormat="1" ht="30" customHeight="1">
      <c r="A114" s="103" t="s">
        <v>2137</v>
      </c>
      <c r="B114" s="357" t="s">
        <v>2138</v>
      </c>
      <c r="C114" s="360">
        <v>3294</v>
      </c>
      <c r="D114" s="360">
        <v>500</v>
      </c>
      <c r="E114" s="360">
        <v>1240</v>
      </c>
      <c r="F114" s="360">
        <v>1500</v>
      </c>
      <c r="G114" s="460">
        <f t="shared" si="7"/>
        <v>4534</v>
      </c>
      <c r="H114" s="460">
        <f t="shared" si="8"/>
        <v>2000</v>
      </c>
      <c r="I114" s="8"/>
    </row>
    <row r="115" spans="1:9" s="9" customFormat="1" ht="30" customHeight="1">
      <c r="A115" s="352" t="s">
        <v>2139</v>
      </c>
      <c r="B115" s="346" t="s">
        <v>2140</v>
      </c>
      <c r="C115" s="360">
        <v>1458</v>
      </c>
      <c r="D115" s="360">
        <v>500</v>
      </c>
      <c r="E115" s="360">
        <v>1251</v>
      </c>
      <c r="F115" s="360">
        <v>1200</v>
      </c>
      <c r="G115" s="460">
        <f t="shared" si="7"/>
        <v>2709</v>
      </c>
      <c r="H115" s="460">
        <f t="shared" si="8"/>
        <v>1700</v>
      </c>
      <c r="I115" s="8"/>
    </row>
    <row r="116" spans="1:9" s="9" customFormat="1" ht="38.25" customHeight="1">
      <c r="A116" s="402" t="s">
        <v>2269</v>
      </c>
      <c r="B116" s="351" t="s">
        <v>2270</v>
      </c>
      <c r="C116" s="364">
        <v>961</v>
      </c>
      <c r="D116" s="364">
        <v>140</v>
      </c>
      <c r="E116" s="364">
        <v>657</v>
      </c>
      <c r="F116" s="364">
        <v>100</v>
      </c>
      <c r="G116" s="460">
        <f t="shared" si="7"/>
        <v>1618</v>
      </c>
      <c r="H116" s="460">
        <f t="shared" si="8"/>
        <v>240</v>
      </c>
      <c r="I116" s="8"/>
    </row>
    <row r="117" spans="1:9" s="9" customFormat="1" ht="38.25" customHeight="1">
      <c r="A117" s="402" t="s">
        <v>2272</v>
      </c>
      <c r="B117" s="351" t="s">
        <v>2273</v>
      </c>
      <c r="C117" s="364">
        <v>233</v>
      </c>
      <c r="D117" s="364">
        <v>200</v>
      </c>
      <c r="E117" s="364"/>
      <c r="F117" s="364">
        <v>5</v>
      </c>
      <c r="G117" s="460">
        <f t="shared" si="7"/>
        <v>233</v>
      </c>
      <c r="H117" s="460">
        <f t="shared" si="8"/>
        <v>205</v>
      </c>
      <c r="I117" s="8"/>
    </row>
    <row r="118" spans="1:9" s="9" customFormat="1" ht="38.25" customHeight="1">
      <c r="A118" s="402" t="s">
        <v>2275</v>
      </c>
      <c r="B118" s="351" t="s">
        <v>2276</v>
      </c>
      <c r="C118" s="364">
        <v>25</v>
      </c>
      <c r="D118" s="364">
        <v>20</v>
      </c>
      <c r="E118" s="364">
        <v>3</v>
      </c>
      <c r="F118" s="364">
        <v>20</v>
      </c>
      <c r="G118" s="460">
        <f t="shared" si="7"/>
        <v>28</v>
      </c>
      <c r="H118" s="460">
        <f t="shared" si="8"/>
        <v>40</v>
      </c>
      <c r="I118" s="8"/>
    </row>
    <row r="119" spans="1:9" s="9" customFormat="1" ht="30" customHeight="1">
      <c r="A119" s="356" t="s">
        <v>2141</v>
      </c>
      <c r="B119" s="356" t="s">
        <v>2142</v>
      </c>
      <c r="C119" s="360">
        <v>1279</v>
      </c>
      <c r="D119" s="360">
        <v>1000</v>
      </c>
      <c r="E119" s="360">
        <v>330</v>
      </c>
      <c r="F119" s="360">
        <v>100</v>
      </c>
      <c r="G119" s="460">
        <f t="shared" si="7"/>
        <v>1609</v>
      </c>
      <c r="H119" s="460">
        <f t="shared" si="8"/>
        <v>1100</v>
      </c>
      <c r="I119" s="8"/>
    </row>
    <row r="120" spans="1:9" s="9" customFormat="1" ht="30" customHeight="1">
      <c r="A120" s="103" t="s">
        <v>2143</v>
      </c>
      <c r="B120" s="357" t="s">
        <v>2144</v>
      </c>
      <c r="C120" s="360">
        <v>898</v>
      </c>
      <c r="D120" s="360">
        <v>700</v>
      </c>
      <c r="E120" s="360">
        <v>283</v>
      </c>
      <c r="F120" s="360">
        <v>2000</v>
      </c>
      <c r="G120" s="460">
        <f t="shared" si="7"/>
        <v>1181</v>
      </c>
      <c r="H120" s="460">
        <f t="shared" si="8"/>
        <v>2700</v>
      </c>
      <c r="I120" s="8"/>
    </row>
    <row r="121" spans="1:9" s="9" customFormat="1" ht="30" customHeight="1">
      <c r="A121" s="402" t="s">
        <v>2277</v>
      </c>
      <c r="B121" s="351" t="s">
        <v>2278</v>
      </c>
      <c r="C121" s="364">
        <v>3403</v>
      </c>
      <c r="D121" s="364">
        <v>2000</v>
      </c>
      <c r="E121" s="364">
        <v>2635</v>
      </c>
      <c r="F121" s="364">
        <v>1000</v>
      </c>
      <c r="G121" s="460">
        <f t="shared" si="7"/>
        <v>6038</v>
      </c>
      <c r="H121" s="460">
        <f t="shared" si="8"/>
        <v>3000</v>
      </c>
      <c r="I121" s="8"/>
    </row>
    <row r="122" spans="1:9" s="9" customFormat="1" ht="30" customHeight="1">
      <c r="A122" s="402" t="s">
        <v>2279</v>
      </c>
      <c r="B122" s="351" t="s">
        <v>2280</v>
      </c>
      <c r="C122" s="364">
        <v>695</v>
      </c>
      <c r="D122" s="364">
        <v>50</v>
      </c>
      <c r="E122" s="364">
        <v>108</v>
      </c>
      <c r="F122" s="364">
        <v>10</v>
      </c>
      <c r="G122" s="460">
        <f t="shared" si="7"/>
        <v>803</v>
      </c>
      <c r="H122" s="460">
        <f t="shared" si="8"/>
        <v>60</v>
      </c>
      <c r="I122" s="8"/>
    </row>
    <row r="123" spans="1:9" s="9" customFormat="1" ht="30" customHeight="1">
      <c r="A123" s="350" t="s">
        <v>2145</v>
      </c>
      <c r="B123" s="351" t="s">
        <v>2146</v>
      </c>
      <c r="C123" s="360"/>
      <c r="D123" s="360">
        <v>5</v>
      </c>
      <c r="E123" s="360"/>
      <c r="F123" s="360">
        <v>10</v>
      </c>
      <c r="G123" s="460">
        <f t="shared" si="7"/>
        <v>0</v>
      </c>
      <c r="H123" s="460">
        <f t="shared" si="8"/>
        <v>15</v>
      </c>
      <c r="I123" s="8"/>
    </row>
    <row r="124" spans="1:9" s="9" customFormat="1" ht="40.5" customHeight="1">
      <c r="A124" s="350" t="s">
        <v>2147</v>
      </c>
      <c r="B124" s="351" t="s">
        <v>2148</v>
      </c>
      <c r="C124" s="360"/>
      <c r="D124" s="360"/>
      <c r="E124" s="360"/>
      <c r="F124" s="360">
        <v>250</v>
      </c>
      <c r="G124" s="460">
        <f t="shared" si="7"/>
        <v>0</v>
      </c>
      <c r="H124" s="460">
        <f t="shared" si="8"/>
        <v>250</v>
      </c>
      <c r="I124" s="8"/>
    </row>
    <row r="125" spans="1:9" s="9" customFormat="1" ht="42" customHeight="1">
      <c r="A125" s="350" t="s">
        <v>2153</v>
      </c>
      <c r="B125" s="351" t="s">
        <v>2154</v>
      </c>
      <c r="C125" s="360">
        <v>767</v>
      </c>
      <c r="D125" s="360">
        <v>350</v>
      </c>
      <c r="E125" s="360">
        <v>1606</v>
      </c>
      <c r="F125" s="360">
        <v>2000</v>
      </c>
      <c r="G125" s="460">
        <f t="shared" si="7"/>
        <v>2373</v>
      </c>
      <c r="H125" s="460">
        <f t="shared" si="8"/>
        <v>2350</v>
      </c>
      <c r="I125" s="8"/>
    </row>
    <row r="126" spans="1:9" s="9" customFormat="1" ht="30" customHeight="1">
      <c r="A126" s="350" t="s">
        <v>2155</v>
      </c>
      <c r="B126" s="351" t="s">
        <v>2156</v>
      </c>
      <c r="C126" s="360">
        <v>767</v>
      </c>
      <c r="D126" s="360">
        <v>350</v>
      </c>
      <c r="E126" s="360">
        <v>1609</v>
      </c>
      <c r="F126" s="360">
        <v>2000</v>
      </c>
      <c r="G126" s="460">
        <f t="shared" si="7"/>
        <v>2376</v>
      </c>
      <c r="H126" s="460">
        <f t="shared" si="8"/>
        <v>2350</v>
      </c>
      <c r="I126" s="8"/>
    </row>
    <row r="127" spans="1:9" s="9" customFormat="1" ht="36" customHeight="1">
      <c r="A127" s="350" t="s">
        <v>2267</v>
      </c>
      <c r="B127" s="351" t="s">
        <v>2268</v>
      </c>
      <c r="C127" s="364">
        <v>111</v>
      </c>
      <c r="D127" s="364">
        <v>20</v>
      </c>
      <c r="E127" s="364">
        <v>88</v>
      </c>
      <c r="F127" s="364">
        <v>20</v>
      </c>
      <c r="G127" s="460">
        <f t="shared" si="7"/>
        <v>199</v>
      </c>
      <c r="H127" s="460">
        <f t="shared" si="8"/>
        <v>40</v>
      </c>
      <c r="I127" s="8"/>
    </row>
    <row r="128" spans="1:9" s="9" customFormat="1" ht="30" customHeight="1">
      <c r="A128" s="350" t="s">
        <v>2253</v>
      </c>
      <c r="B128" s="351" t="s">
        <v>2254</v>
      </c>
      <c r="C128" s="364"/>
      <c r="D128" s="364">
        <v>30</v>
      </c>
      <c r="E128" s="364">
        <v>1</v>
      </c>
      <c r="F128" s="364">
        <v>10</v>
      </c>
      <c r="G128" s="460">
        <f t="shared" si="7"/>
        <v>1</v>
      </c>
      <c r="H128" s="460">
        <f t="shared" si="8"/>
        <v>40</v>
      </c>
      <c r="I128" s="8"/>
    </row>
    <row r="129" spans="1:9" s="9" customFormat="1" ht="30" customHeight="1">
      <c r="A129" s="350" t="s">
        <v>2255</v>
      </c>
      <c r="B129" s="351" t="s">
        <v>2256</v>
      </c>
      <c r="C129" s="364">
        <v>63</v>
      </c>
      <c r="D129" s="364">
        <v>50</v>
      </c>
      <c r="E129" s="364">
        <v>32</v>
      </c>
      <c r="F129" s="364">
        <v>50</v>
      </c>
      <c r="G129" s="460">
        <f t="shared" si="7"/>
        <v>95</v>
      </c>
      <c r="H129" s="460">
        <f t="shared" si="8"/>
        <v>100</v>
      </c>
      <c r="I129" s="8"/>
    </row>
    <row r="130" spans="1:9" s="9" customFormat="1" ht="30" customHeight="1">
      <c r="A130" s="350" t="s">
        <v>2257</v>
      </c>
      <c r="B130" s="351" t="s">
        <v>2258</v>
      </c>
      <c r="C130" s="364">
        <v>145</v>
      </c>
      <c r="D130" s="364">
        <v>50</v>
      </c>
      <c r="E130" s="364">
        <v>100</v>
      </c>
      <c r="F130" s="364">
        <v>20</v>
      </c>
      <c r="G130" s="460">
        <f t="shared" si="7"/>
        <v>245</v>
      </c>
      <c r="H130" s="460">
        <f t="shared" si="8"/>
        <v>70</v>
      </c>
      <c r="I130" s="8"/>
    </row>
    <row r="131" spans="1:9" s="9" customFormat="1" ht="30" customHeight="1">
      <c r="A131" s="350" t="s">
        <v>2259</v>
      </c>
      <c r="B131" s="351" t="s">
        <v>2260</v>
      </c>
      <c r="C131" s="364">
        <v>145</v>
      </c>
      <c r="D131" s="364">
        <v>50</v>
      </c>
      <c r="E131" s="364">
        <v>100</v>
      </c>
      <c r="F131" s="364">
        <v>20</v>
      </c>
      <c r="G131" s="460">
        <f t="shared" si="7"/>
        <v>245</v>
      </c>
      <c r="H131" s="460">
        <f t="shared" si="8"/>
        <v>70</v>
      </c>
      <c r="I131" s="8"/>
    </row>
    <row r="132" spans="1:9" s="9" customFormat="1" ht="30" customHeight="1">
      <c r="A132" s="350" t="s">
        <v>2261</v>
      </c>
      <c r="B132" s="351" t="s">
        <v>2262</v>
      </c>
      <c r="C132" s="364">
        <v>87</v>
      </c>
      <c r="D132" s="364">
        <v>20</v>
      </c>
      <c r="E132" s="364"/>
      <c r="F132" s="364">
        <v>10</v>
      </c>
      <c r="G132" s="460">
        <f t="shared" ref="G132:G149" si="10">SUM(C132,E132)</f>
        <v>87</v>
      </c>
      <c r="H132" s="460">
        <f t="shared" ref="H132:H149" si="11">SUM(D132,F132)</f>
        <v>30</v>
      </c>
      <c r="I132" s="8"/>
    </row>
    <row r="133" spans="1:9" s="9" customFormat="1" ht="30" customHeight="1">
      <c r="A133" s="350" t="s">
        <v>2263</v>
      </c>
      <c r="B133" s="351" t="s">
        <v>2264</v>
      </c>
      <c r="C133" s="364">
        <v>1505</v>
      </c>
      <c r="D133" s="364">
        <v>40</v>
      </c>
      <c r="E133" s="364">
        <v>383</v>
      </c>
      <c r="F133" s="364">
        <v>50</v>
      </c>
      <c r="G133" s="460">
        <f t="shared" si="10"/>
        <v>1888</v>
      </c>
      <c r="H133" s="460">
        <f t="shared" si="11"/>
        <v>90</v>
      </c>
      <c r="I133" s="8"/>
    </row>
    <row r="134" spans="1:9" s="9" customFormat="1" ht="30" customHeight="1">
      <c r="A134" s="350" t="s">
        <v>2265</v>
      </c>
      <c r="B134" s="351" t="s">
        <v>2266</v>
      </c>
      <c r="C134" s="364"/>
      <c r="D134" s="364">
        <v>50</v>
      </c>
      <c r="E134" s="364"/>
      <c r="F134" s="364">
        <v>10</v>
      </c>
      <c r="G134" s="460">
        <f t="shared" si="10"/>
        <v>0</v>
      </c>
      <c r="H134" s="460">
        <f t="shared" si="11"/>
        <v>60</v>
      </c>
      <c r="I134" s="8"/>
    </row>
    <row r="135" spans="1:9" s="9" customFormat="1" ht="30" customHeight="1">
      <c r="A135" s="350" t="s">
        <v>2241</v>
      </c>
      <c r="B135" s="351" t="s">
        <v>2242</v>
      </c>
      <c r="C135" s="364">
        <v>4</v>
      </c>
      <c r="D135" s="364">
        <v>10</v>
      </c>
      <c r="E135" s="364"/>
      <c r="F135" s="364">
        <v>5</v>
      </c>
      <c r="G135" s="460">
        <f t="shared" si="10"/>
        <v>4</v>
      </c>
      <c r="H135" s="460">
        <f t="shared" si="11"/>
        <v>15</v>
      </c>
      <c r="I135" s="8"/>
    </row>
    <row r="136" spans="1:9" s="9" customFormat="1" ht="30" customHeight="1">
      <c r="A136" s="350" t="s">
        <v>2243</v>
      </c>
      <c r="B136" s="351" t="s">
        <v>2244</v>
      </c>
      <c r="C136" s="364">
        <v>145</v>
      </c>
      <c r="D136" s="364">
        <v>50</v>
      </c>
      <c r="E136" s="364">
        <v>100</v>
      </c>
      <c r="F136" s="364">
        <v>50</v>
      </c>
      <c r="G136" s="460">
        <f t="shared" si="10"/>
        <v>245</v>
      </c>
      <c r="H136" s="460">
        <f t="shared" si="11"/>
        <v>100</v>
      </c>
      <c r="I136" s="8"/>
    </row>
    <row r="137" spans="1:9" s="9" customFormat="1" ht="30" customHeight="1">
      <c r="A137" s="350" t="s">
        <v>2245</v>
      </c>
      <c r="B137" s="351" t="s">
        <v>2246</v>
      </c>
      <c r="C137" s="364">
        <v>145</v>
      </c>
      <c r="D137" s="364">
        <v>50</v>
      </c>
      <c r="E137" s="364">
        <v>100</v>
      </c>
      <c r="F137" s="364">
        <v>50</v>
      </c>
      <c r="G137" s="460">
        <f t="shared" si="10"/>
        <v>245</v>
      </c>
      <c r="H137" s="460">
        <f t="shared" si="11"/>
        <v>100</v>
      </c>
      <c r="I137" s="8"/>
    </row>
    <row r="138" spans="1:9" s="9" customFormat="1" ht="30" customHeight="1">
      <c r="A138" s="350" t="s">
        <v>2157</v>
      </c>
      <c r="B138" s="351" t="s">
        <v>2158</v>
      </c>
      <c r="C138" s="360"/>
      <c r="D138" s="360">
        <v>50</v>
      </c>
      <c r="E138" s="360"/>
      <c r="F138" s="360">
        <v>50</v>
      </c>
      <c r="G138" s="460">
        <f t="shared" si="10"/>
        <v>0</v>
      </c>
      <c r="H138" s="460">
        <f t="shared" si="11"/>
        <v>100</v>
      </c>
      <c r="I138" s="8"/>
    </row>
    <row r="139" spans="1:9" s="9" customFormat="1" ht="30" customHeight="1">
      <c r="A139" s="350" t="s">
        <v>2247</v>
      </c>
      <c r="B139" s="351" t="s">
        <v>2248</v>
      </c>
      <c r="C139" s="364"/>
      <c r="D139" s="364">
        <v>10</v>
      </c>
      <c r="E139" s="364">
        <v>1</v>
      </c>
      <c r="F139" s="364">
        <v>5</v>
      </c>
      <c r="G139" s="460">
        <f t="shared" si="10"/>
        <v>1</v>
      </c>
      <c r="H139" s="460">
        <f t="shared" si="11"/>
        <v>15</v>
      </c>
      <c r="I139" s="8"/>
    </row>
    <row r="140" spans="1:9" s="9" customFormat="1" ht="30" customHeight="1">
      <c r="A140" s="350" t="s">
        <v>2249</v>
      </c>
      <c r="B140" s="351" t="s">
        <v>2251</v>
      </c>
      <c r="C140" s="364">
        <v>418</v>
      </c>
      <c r="D140" s="364">
        <v>200</v>
      </c>
      <c r="E140" s="364">
        <v>75</v>
      </c>
      <c r="F140" s="364">
        <v>500</v>
      </c>
      <c r="G140" s="460">
        <f t="shared" si="10"/>
        <v>493</v>
      </c>
      <c r="H140" s="460">
        <f t="shared" si="11"/>
        <v>700</v>
      </c>
      <c r="I140" s="8"/>
    </row>
    <row r="141" spans="1:9" s="9" customFormat="1" ht="30" customHeight="1">
      <c r="A141" s="350" t="s">
        <v>2250</v>
      </c>
      <c r="B141" s="351" t="s">
        <v>2252</v>
      </c>
      <c r="C141" s="364">
        <v>892</v>
      </c>
      <c r="D141" s="364">
        <v>100</v>
      </c>
      <c r="E141" s="364">
        <v>98</v>
      </c>
      <c r="F141" s="364">
        <v>150</v>
      </c>
      <c r="G141" s="460">
        <f t="shared" si="10"/>
        <v>990</v>
      </c>
      <c r="H141" s="460">
        <f t="shared" si="11"/>
        <v>250</v>
      </c>
      <c r="I141" s="8"/>
    </row>
    <row r="142" spans="1:9" s="9" customFormat="1" ht="30" customHeight="1">
      <c r="A142" s="356" t="s">
        <v>2159</v>
      </c>
      <c r="B142" s="344" t="s">
        <v>2160</v>
      </c>
      <c r="C142" s="360"/>
      <c r="D142" s="360">
        <v>5</v>
      </c>
      <c r="E142" s="360">
        <v>36</v>
      </c>
      <c r="F142" s="360">
        <v>40</v>
      </c>
      <c r="G142" s="460">
        <f t="shared" si="10"/>
        <v>36</v>
      </c>
      <c r="H142" s="460">
        <f t="shared" si="11"/>
        <v>45</v>
      </c>
      <c r="I142" s="8"/>
    </row>
    <row r="143" spans="1:9" s="9" customFormat="1" ht="30" customHeight="1">
      <c r="A143" s="346" t="s">
        <v>2161</v>
      </c>
      <c r="B143" s="352" t="s">
        <v>2162</v>
      </c>
      <c r="C143" s="360">
        <v>711</v>
      </c>
      <c r="D143" s="360">
        <v>600</v>
      </c>
      <c r="E143" s="360">
        <v>222</v>
      </c>
      <c r="F143" s="360">
        <v>1700</v>
      </c>
      <c r="G143" s="460">
        <f t="shared" si="10"/>
        <v>933</v>
      </c>
      <c r="H143" s="460">
        <f t="shared" si="11"/>
        <v>2300</v>
      </c>
      <c r="I143" s="8"/>
    </row>
    <row r="144" spans="1:9" s="9" customFormat="1" ht="30" customHeight="1">
      <c r="A144" s="351" t="s">
        <v>2239</v>
      </c>
      <c r="B144" s="402" t="s">
        <v>2240</v>
      </c>
      <c r="C144" s="364">
        <v>769</v>
      </c>
      <c r="D144" s="364">
        <v>200</v>
      </c>
      <c r="E144" s="364">
        <v>39</v>
      </c>
      <c r="F144" s="364">
        <v>200</v>
      </c>
      <c r="G144" s="460">
        <f t="shared" si="10"/>
        <v>808</v>
      </c>
      <c r="H144" s="460">
        <f t="shared" si="11"/>
        <v>400</v>
      </c>
      <c r="I144" s="8"/>
    </row>
    <row r="145" spans="1:9" s="9" customFormat="1" ht="30" customHeight="1">
      <c r="A145" s="356" t="s">
        <v>2163</v>
      </c>
      <c r="B145" s="344" t="s">
        <v>2164</v>
      </c>
      <c r="C145" s="360">
        <v>1893</v>
      </c>
      <c r="D145" s="360">
        <v>1500</v>
      </c>
      <c r="E145" s="360">
        <v>830</v>
      </c>
      <c r="F145" s="360">
        <v>300</v>
      </c>
      <c r="G145" s="460">
        <f t="shared" si="10"/>
        <v>2723</v>
      </c>
      <c r="H145" s="460">
        <f t="shared" si="11"/>
        <v>1800</v>
      </c>
      <c r="I145" s="8"/>
    </row>
    <row r="146" spans="1:9" s="9" customFormat="1" ht="30" customHeight="1">
      <c r="A146" s="356" t="s">
        <v>2165</v>
      </c>
      <c r="B146" s="345" t="s">
        <v>2166</v>
      </c>
      <c r="C146" s="360">
        <v>1</v>
      </c>
      <c r="D146" s="360">
        <v>5</v>
      </c>
      <c r="E146" s="360">
        <v>23</v>
      </c>
      <c r="F146" s="360">
        <v>40</v>
      </c>
      <c r="G146" s="460">
        <f t="shared" si="10"/>
        <v>24</v>
      </c>
      <c r="H146" s="460">
        <f t="shared" si="11"/>
        <v>45</v>
      </c>
      <c r="I146" s="8"/>
    </row>
    <row r="147" spans="1:9" s="9" customFormat="1" ht="30" customHeight="1">
      <c r="A147" s="343" t="s">
        <v>2167</v>
      </c>
      <c r="B147" s="346" t="s">
        <v>2168</v>
      </c>
      <c r="C147" s="360"/>
      <c r="D147" s="360">
        <v>5</v>
      </c>
      <c r="E147" s="360"/>
      <c r="F147" s="360">
        <v>50</v>
      </c>
      <c r="G147" s="460">
        <f t="shared" si="10"/>
        <v>0</v>
      </c>
      <c r="H147" s="460">
        <f t="shared" si="11"/>
        <v>55</v>
      </c>
      <c r="I147" s="8"/>
    </row>
    <row r="148" spans="1:9" s="9" customFormat="1" ht="30" customHeight="1">
      <c r="A148" s="343" t="s">
        <v>2169</v>
      </c>
      <c r="B148" s="346" t="s">
        <v>2170</v>
      </c>
      <c r="C148" s="360">
        <v>1</v>
      </c>
      <c r="D148" s="360">
        <v>5</v>
      </c>
      <c r="E148" s="360">
        <v>12</v>
      </c>
      <c r="F148" s="360">
        <v>30</v>
      </c>
      <c r="G148" s="460">
        <f t="shared" si="10"/>
        <v>13</v>
      </c>
      <c r="H148" s="460">
        <f t="shared" si="11"/>
        <v>35</v>
      </c>
      <c r="I148" s="8"/>
    </row>
    <row r="149" spans="1:9" s="9" customFormat="1" ht="30" customHeight="1">
      <c r="A149" s="352" t="s">
        <v>2171</v>
      </c>
      <c r="B149" s="104" t="s">
        <v>2172</v>
      </c>
      <c r="C149" s="360">
        <v>48</v>
      </c>
      <c r="D149" s="360">
        <v>50</v>
      </c>
      <c r="E149" s="360">
        <v>513</v>
      </c>
      <c r="F149" s="360">
        <v>600</v>
      </c>
      <c r="G149" s="460">
        <f t="shared" si="10"/>
        <v>561</v>
      </c>
      <c r="H149" s="460">
        <f t="shared" si="11"/>
        <v>650</v>
      </c>
      <c r="I149" s="8"/>
    </row>
    <row r="150" spans="1:9" s="9" customFormat="1" ht="30" customHeight="1">
      <c r="A150" s="104"/>
      <c r="B150" s="104"/>
      <c r="C150" s="248"/>
      <c r="D150" s="248"/>
      <c r="E150" s="104"/>
      <c r="F150" s="104"/>
      <c r="G150" s="104"/>
      <c r="H150" s="104"/>
      <c r="I150" s="8"/>
    </row>
    <row r="151" spans="1:9" s="9" customFormat="1" ht="30" customHeight="1" thickBot="1">
      <c r="A151" s="248"/>
      <c r="B151" s="104"/>
      <c r="C151" s="114"/>
      <c r="D151" s="114"/>
      <c r="E151" s="249"/>
      <c r="F151" s="249"/>
      <c r="G151" s="249"/>
      <c r="H151" s="249"/>
      <c r="I151" s="8"/>
    </row>
    <row r="152" spans="1:9" s="9" customFormat="1" ht="30" customHeight="1" thickTop="1">
      <c r="A152" s="209" t="s">
        <v>92</v>
      </c>
      <c r="B152" s="115"/>
      <c r="C152" s="116">
        <f t="shared" ref="C152:H152" si="12">SUM(C78,C8)</f>
        <v>4746</v>
      </c>
      <c r="D152" s="116">
        <f t="shared" si="12"/>
        <v>2043</v>
      </c>
      <c r="E152" s="116">
        <f t="shared" si="12"/>
        <v>4763</v>
      </c>
      <c r="F152" s="116">
        <f t="shared" si="12"/>
        <v>8881</v>
      </c>
      <c r="G152" s="116">
        <f t="shared" si="12"/>
        <v>9509</v>
      </c>
      <c r="H152" s="116">
        <f t="shared" si="12"/>
        <v>10924</v>
      </c>
      <c r="I152" s="8"/>
    </row>
    <row r="153" spans="1:9" s="9" customFormat="1" ht="30" customHeight="1">
      <c r="A153" s="210" t="s">
        <v>93</v>
      </c>
      <c r="B153" s="117"/>
      <c r="C153" s="118">
        <f>SUM(C152)</f>
        <v>4746</v>
      </c>
      <c r="D153" s="118">
        <f t="shared" ref="D153:H153" si="13">SUM(D152)</f>
        <v>2043</v>
      </c>
      <c r="E153" s="118">
        <f t="shared" si="13"/>
        <v>4763</v>
      </c>
      <c r="F153" s="118">
        <f t="shared" si="13"/>
        <v>8881</v>
      </c>
      <c r="G153" s="118">
        <f t="shared" si="13"/>
        <v>9509</v>
      </c>
      <c r="H153" s="118">
        <f t="shared" si="13"/>
        <v>10924</v>
      </c>
      <c r="I153" s="8"/>
    </row>
    <row r="154" spans="1:9" s="9" customFormat="1" ht="30" customHeight="1" thickBot="1">
      <c r="A154" s="211" t="s">
        <v>94</v>
      </c>
      <c r="B154" s="119"/>
      <c r="C154" s="406">
        <f t="shared" ref="C154:H154" si="14">SUM(C80,C10)</f>
        <v>51204</v>
      </c>
      <c r="D154" s="406">
        <f t="shared" si="14"/>
        <v>30440</v>
      </c>
      <c r="E154" s="406">
        <f t="shared" si="14"/>
        <v>123243</v>
      </c>
      <c r="F154" s="406">
        <f t="shared" si="14"/>
        <v>105568</v>
      </c>
      <c r="G154" s="406">
        <f t="shared" si="14"/>
        <v>174447</v>
      </c>
      <c r="H154" s="406">
        <f t="shared" si="14"/>
        <v>136008</v>
      </c>
      <c r="I154" s="8"/>
    </row>
    <row r="155" spans="1:9" ht="15.95" customHeight="1"/>
    <row r="156" spans="1:9" ht="15.95" customHeight="1"/>
    <row r="157" spans="1:9" ht="15.95" customHeight="1">
      <c r="A157" s="548"/>
      <c r="B157" s="548"/>
      <c r="C157" s="548"/>
      <c r="D157" s="548"/>
      <c r="E157" s="548"/>
      <c r="F157" s="548"/>
      <c r="G157" s="548"/>
      <c r="H157" s="548"/>
      <c r="I157" s="548"/>
    </row>
    <row r="158" spans="1:9" ht="21.75" customHeight="1">
      <c r="A158" s="548"/>
      <c r="B158" s="548"/>
      <c r="C158" s="548"/>
      <c r="D158" s="548"/>
      <c r="E158" s="548"/>
      <c r="F158" s="548"/>
      <c r="G158" s="548"/>
      <c r="H158" s="548"/>
      <c r="I158" s="548"/>
    </row>
    <row r="159" spans="1:9" ht="15.95" customHeight="1"/>
    <row r="160" spans="1:9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</sheetData>
  <mergeCells count="10">
    <mergeCell ref="C2:I2"/>
    <mergeCell ref="C3:I3"/>
    <mergeCell ref="C4:I4"/>
    <mergeCell ref="C1:I1"/>
    <mergeCell ref="A157:I158"/>
    <mergeCell ref="A6:A7"/>
    <mergeCell ref="B6:B7"/>
    <mergeCell ref="C6:D6"/>
    <mergeCell ref="E6:F6"/>
    <mergeCell ref="G6:H6"/>
  </mergeCells>
  <printOptions horizontalCentered="1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R76"/>
  <sheetViews>
    <sheetView zoomScaleSheetLayoutView="100" workbookViewId="0">
      <selection activeCell="K8" sqref="K8"/>
    </sheetView>
  </sheetViews>
  <sheetFormatPr defaultRowHeight="12.75"/>
  <cols>
    <col min="1" max="1" width="9" style="10" bestFit="1" customWidth="1"/>
    <col min="2" max="2" width="43.140625" style="10" customWidth="1"/>
    <col min="3" max="3" width="14.140625" style="10" customWidth="1"/>
    <col min="4" max="4" width="11.28515625" style="10" bestFit="1" customWidth="1"/>
    <col min="5" max="5" width="8.140625" style="10" customWidth="1"/>
    <col min="6" max="6" width="8" style="10" customWidth="1"/>
    <col min="7" max="7" width="8" style="10" bestFit="1" customWidth="1"/>
    <col min="8" max="8" width="8" style="10" customWidth="1"/>
    <col min="9" max="11" width="8" style="10" bestFit="1" customWidth="1"/>
    <col min="12" max="13" width="8" style="11" bestFit="1" customWidth="1"/>
    <col min="14" max="15" width="8" style="10" bestFit="1" customWidth="1"/>
    <col min="16" max="17" width="8" style="11" bestFit="1" customWidth="1"/>
    <col min="18" max="16384" width="9.140625" style="11"/>
  </cols>
  <sheetData>
    <row r="1" spans="1:18" s="409" customFormat="1" ht="15.75">
      <c r="A1" s="274"/>
      <c r="B1" s="275" t="s">
        <v>123</v>
      </c>
      <c r="C1" s="430" t="s">
        <v>2382</v>
      </c>
      <c r="D1" s="431"/>
      <c r="E1" s="431"/>
      <c r="F1" s="431"/>
      <c r="G1" s="431"/>
      <c r="H1" s="432"/>
      <c r="I1" s="433"/>
      <c r="P1" s="13"/>
      <c r="Q1" s="13"/>
      <c r="R1" s="410"/>
    </row>
    <row r="2" spans="1:18" s="409" customFormat="1" ht="15.75">
      <c r="A2" s="274"/>
      <c r="B2" s="275" t="s">
        <v>124</v>
      </c>
      <c r="C2" s="268">
        <v>7248261</v>
      </c>
      <c r="D2" s="270"/>
      <c r="E2" s="270"/>
      <c r="F2" s="270"/>
      <c r="G2" s="270"/>
      <c r="H2" s="272"/>
      <c r="P2" s="13"/>
      <c r="Q2" s="13"/>
      <c r="R2" s="410"/>
    </row>
    <row r="3" spans="1:18" s="409" customFormat="1" ht="15.75">
      <c r="A3" s="274"/>
      <c r="B3" s="275"/>
      <c r="C3" s="268"/>
      <c r="D3" s="270"/>
      <c r="E3" s="270"/>
      <c r="F3" s="270"/>
      <c r="G3" s="270"/>
      <c r="H3" s="272"/>
      <c r="P3" s="13"/>
      <c r="Q3" s="13"/>
      <c r="R3" s="410"/>
    </row>
    <row r="4" spans="1:18" s="409" customFormat="1" ht="15.75">
      <c r="A4" s="274"/>
      <c r="B4" s="275" t="s">
        <v>1853</v>
      </c>
      <c r="C4" s="269" t="s">
        <v>2301</v>
      </c>
      <c r="D4" s="271"/>
      <c r="E4" s="271"/>
      <c r="F4" s="271"/>
      <c r="G4" s="271"/>
      <c r="H4" s="273"/>
      <c r="P4" s="13"/>
      <c r="Q4" s="13"/>
    </row>
    <row r="5" spans="1:18" s="409" customFormat="1" ht="15.75">
      <c r="A5" s="411"/>
      <c r="B5" s="411"/>
      <c r="C5" s="411"/>
      <c r="D5" s="411"/>
      <c r="E5" s="411"/>
      <c r="F5" s="411"/>
      <c r="G5" s="411"/>
      <c r="H5" s="412"/>
      <c r="I5" s="412"/>
      <c r="J5" s="412"/>
      <c r="K5" s="412"/>
      <c r="N5" s="412"/>
      <c r="O5" s="412"/>
      <c r="P5" s="13"/>
      <c r="Q5" s="13"/>
    </row>
    <row r="6" spans="1:18" s="409" customFormat="1" ht="12.75" customHeight="1">
      <c r="A6" s="553" t="s">
        <v>47</v>
      </c>
      <c r="B6" s="554" t="s">
        <v>162</v>
      </c>
      <c r="C6" s="554" t="s">
        <v>2302</v>
      </c>
      <c r="D6" s="555" t="s">
        <v>2303</v>
      </c>
      <c r="E6" s="556" t="s">
        <v>82</v>
      </c>
      <c r="F6" s="556"/>
      <c r="G6" s="556"/>
      <c r="H6" s="556"/>
    </row>
    <row r="7" spans="1:18" s="413" customFormat="1" ht="12.75" customHeight="1">
      <c r="A7" s="553"/>
      <c r="B7" s="554"/>
      <c r="C7" s="554"/>
      <c r="D7" s="555"/>
      <c r="E7" s="554" t="s">
        <v>2406</v>
      </c>
      <c r="F7" s="554"/>
      <c r="G7" s="554" t="s">
        <v>2416</v>
      </c>
      <c r="H7" s="554"/>
    </row>
    <row r="8" spans="1:18" s="413" customFormat="1" ht="22.5">
      <c r="A8" s="553"/>
      <c r="B8" s="554"/>
      <c r="C8" s="554"/>
      <c r="D8" s="555"/>
      <c r="E8" s="399" t="s">
        <v>13</v>
      </c>
      <c r="F8" s="399" t="s">
        <v>2304</v>
      </c>
      <c r="G8" s="399" t="s">
        <v>13</v>
      </c>
      <c r="H8" s="399" t="s">
        <v>2304</v>
      </c>
    </row>
    <row r="9" spans="1:18" s="413" customFormat="1" ht="51" customHeight="1">
      <c r="A9" s="414"/>
      <c r="B9" s="550" t="s">
        <v>2305</v>
      </c>
      <c r="C9" s="551"/>
      <c r="D9" s="551"/>
      <c r="E9" s="551"/>
      <c r="F9" s="551"/>
      <c r="G9" s="551"/>
      <c r="H9" s="552"/>
    </row>
    <row r="10" spans="1:18" s="413" customFormat="1">
      <c r="A10" s="415" t="s">
        <v>2306</v>
      </c>
      <c r="B10" s="416" t="s">
        <v>2307</v>
      </c>
      <c r="C10" s="415" t="s">
        <v>2308</v>
      </c>
      <c r="D10" s="417">
        <v>5889.37</v>
      </c>
      <c r="E10" s="418"/>
      <c r="F10" s="102">
        <f t="shared" ref="F10:F45" si="0">D10*E10</f>
        <v>0</v>
      </c>
      <c r="G10" s="418"/>
      <c r="H10" s="102">
        <f t="shared" ref="H10:H45" si="1">D10*G10</f>
        <v>0</v>
      </c>
    </row>
    <row r="11" spans="1:18" s="413" customFormat="1">
      <c r="A11" s="415" t="s">
        <v>2309</v>
      </c>
      <c r="B11" s="416" t="s">
        <v>2310</v>
      </c>
      <c r="C11" s="415" t="s">
        <v>2308</v>
      </c>
      <c r="D11" s="417">
        <v>5889.37</v>
      </c>
      <c r="E11" s="418"/>
      <c r="F11" s="102">
        <f t="shared" si="0"/>
        <v>0</v>
      </c>
      <c r="G11" s="418"/>
      <c r="H11" s="102">
        <f t="shared" si="1"/>
        <v>0</v>
      </c>
    </row>
    <row r="12" spans="1:18" s="413" customFormat="1">
      <c r="A12" s="415" t="s">
        <v>2311</v>
      </c>
      <c r="B12" s="416" t="s">
        <v>2312</v>
      </c>
      <c r="C12" s="415" t="s">
        <v>2308</v>
      </c>
      <c r="D12" s="417">
        <v>7067.24</v>
      </c>
      <c r="E12" s="418">
        <v>12</v>
      </c>
      <c r="F12" s="102">
        <f t="shared" si="0"/>
        <v>84806.88</v>
      </c>
      <c r="G12" s="418">
        <v>10</v>
      </c>
      <c r="H12" s="102">
        <f t="shared" si="1"/>
        <v>70672.399999999994</v>
      </c>
    </row>
    <row r="13" spans="1:18" s="413" customFormat="1">
      <c r="A13" s="415" t="s">
        <v>2313</v>
      </c>
      <c r="B13" s="416" t="s">
        <v>2314</v>
      </c>
      <c r="C13" s="415" t="s">
        <v>2308</v>
      </c>
      <c r="D13" s="417">
        <v>3121.37</v>
      </c>
      <c r="E13" s="418">
        <v>12</v>
      </c>
      <c r="F13" s="102">
        <f t="shared" si="0"/>
        <v>37456.44</v>
      </c>
      <c r="G13" s="418">
        <v>5</v>
      </c>
      <c r="H13" s="102">
        <f t="shared" si="1"/>
        <v>15606.849999999999</v>
      </c>
    </row>
    <row r="14" spans="1:18" s="413" customFormat="1">
      <c r="A14" s="415" t="s">
        <v>2315</v>
      </c>
      <c r="B14" s="416" t="s">
        <v>2316</v>
      </c>
      <c r="C14" s="415" t="s">
        <v>2308</v>
      </c>
      <c r="D14" s="417">
        <v>3710.3</v>
      </c>
      <c r="E14" s="418"/>
      <c r="F14" s="102">
        <f t="shared" si="0"/>
        <v>0</v>
      </c>
      <c r="G14" s="418">
        <v>5</v>
      </c>
      <c r="H14" s="102">
        <f t="shared" si="1"/>
        <v>18551.5</v>
      </c>
    </row>
    <row r="15" spans="1:18" s="413" customFormat="1">
      <c r="A15" s="415" t="s">
        <v>2317</v>
      </c>
      <c r="B15" s="416" t="s">
        <v>2318</v>
      </c>
      <c r="C15" s="415" t="s">
        <v>2308</v>
      </c>
      <c r="D15" s="417">
        <v>2179.0700000000002</v>
      </c>
      <c r="E15" s="418"/>
      <c r="F15" s="102">
        <f t="shared" si="0"/>
        <v>0</v>
      </c>
      <c r="G15" s="418">
        <v>3</v>
      </c>
      <c r="H15" s="102">
        <f t="shared" si="1"/>
        <v>6537.2100000000009</v>
      </c>
    </row>
    <row r="16" spans="1:18" s="413" customFormat="1">
      <c r="A16" s="415" t="s">
        <v>2319</v>
      </c>
      <c r="B16" s="416" t="s">
        <v>2320</v>
      </c>
      <c r="C16" s="415" t="s">
        <v>2308</v>
      </c>
      <c r="D16" s="417">
        <v>1177.8699999999999</v>
      </c>
      <c r="E16" s="418"/>
      <c r="F16" s="102">
        <f t="shared" si="0"/>
        <v>0</v>
      </c>
      <c r="G16" s="418">
        <v>3</v>
      </c>
      <c r="H16" s="102">
        <f t="shared" si="1"/>
        <v>3533.6099999999997</v>
      </c>
    </row>
    <row r="17" spans="1:8" s="413" customFormat="1">
      <c r="A17" s="415" t="s">
        <v>2321</v>
      </c>
      <c r="B17" s="416" t="s">
        <v>2322</v>
      </c>
      <c r="C17" s="415" t="s">
        <v>2308</v>
      </c>
      <c r="D17" s="417">
        <v>1177.8699999999999</v>
      </c>
      <c r="E17" s="418"/>
      <c r="F17" s="102">
        <f t="shared" si="0"/>
        <v>0</v>
      </c>
      <c r="G17" s="418"/>
      <c r="H17" s="102">
        <f t="shared" si="1"/>
        <v>0</v>
      </c>
    </row>
    <row r="18" spans="1:8" s="413" customFormat="1" ht="51.75" customHeight="1">
      <c r="A18" s="414"/>
      <c r="B18" s="550" t="s">
        <v>2323</v>
      </c>
      <c r="C18" s="551"/>
      <c r="D18" s="551"/>
      <c r="E18" s="551"/>
      <c r="F18" s="551"/>
      <c r="G18" s="551"/>
      <c r="H18" s="552"/>
    </row>
    <row r="19" spans="1:8" s="420" customFormat="1">
      <c r="A19" s="415">
        <v>540100</v>
      </c>
      <c r="B19" s="419" t="s">
        <v>2307</v>
      </c>
      <c r="C19" s="415" t="s">
        <v>2324</v>
      </c>
      <c r="D19" s="417">
        <v>11.2</v>
      </c>
      <c r="E19" s="102"/>
      <c r="F19" s="102">
        <f t="shared" si="0"/>
        <v>0</v>
      </c>
      <c r="G19" s="102"/>
      <c r="H19" s="102">
        <f t="shared" si="1"/>
        <v>0</v>
      </c>
    </row>
    <row r="20" spans="1:8" s="420" customFormat="1">
      <c r="A20" s="415">
        <v>540101</v>
      </c>
      <c r="B20" s="419" t="s">
        <v>2325</v>
      </c>
      <c r="C20" s="415" t="s">
        <v>2324</v>
      </c>
      <c r="D20" s="417">
        <v>13.72</v>
      </c>
      <c r="E20" s="102"/>
      <c r="F20" s="102">
        <f t="shared" si="0"/>
        <v>0</v>
      </c>
      <c r="G20" s="102"/>
      <c r="H20" s="102">
        <f t="shared" si="1"/>
        <v>0</v>
      </c>
    </row>
    <row r="21" spans="1:8" s="420" customFormat="1">
      <c r="A21" s="415">
        <v>540102</v>
      </c>
      <c r="B21" s="419" t="s">
        <v>2326</v>
      </c>
      <c r="C21" s="415" t="s">
        <v>2324</v>
      </c>
      <c r="D21" s="417">
        <v>17.190000000000001</v>
      </c>
      <c r="E21" s="102"/>
      <c r="F21" s="102">
        <f t="shared" si="0"/>
        <v>0</v>
      </c>
      <c r="G21" s="102"/>
      <c r="H21" s="102">
        <f t="shared" si="1"/>
        <v>0</v>
      </c>
    </row>
    <row r="22" spans="1:8" s="420" customFormat="1">
      <c r="A22" s="415">
        <v>540103</v>
      </c>
      <c r="B22" s="419" t="s">
        <v>2327</v>
      </c>
      <c r="C22" s="415" t="s">
        <v>2324</v>
      </c>
      <c r="D22" s="417">
        <v>14.17</v>
      </c>
      <c r="E22" s="102"/>
      <c r="F22" s="102">
        <f t="shared" si="0"/>
        <v>0</v>
      </c>
      <c r="G22" s="102"/>
      <c r="H22" s="102">
        <f t="shared" si="1"/>
        <v>0</v>
      </c>
    </row>
    <row r="23" spans="1:8" s="420" customFormat="1">
      <c r="A23" s="415">
        <v>540104</v>
      </c>
      <c r="B23" s="419" t="s">
        <v>2328</v>
      </c>
      <c r="C23" s="415" t="s">
        <v>2324</v>
      </c>
      <c r="D23" s="417">
        <v>11.46</v>
      </c>
      <c r="E23" s="102"/>
      <c r="F23" s="102">
        <f t="shared" si="0"/>
        <v>0</v>
      </c>
      <c r="G23" s="102"/>
      <c r="H23" s="102">
        <f t="shared" si="1"/>
        <v>0</v>
      </c>
    </row>
    <row r="24" spans="1:8" s="420" customFormat="1" ht="22.5">
      <c r="A24" s="415">
        <v>540105</v>
      </c>
      <c r="B24" s="419" t="s">
        <v>2329</v>
      </c>
      <c r="C24" s="415" t="s">
        <v>2324</v>
      </c>
      <c r="D24" s="417">
        <v>12.08</v>
      </c>
      <c r="E24" s="102"/>
      <c r="F24" s="102">
        <f t="shared" si="0"/>
        <v>0</v>
      </c>
      <c r="G24" s="102"/>
      <c r="H24" s="102">
        <f t="shared" si="1"/>
        <v>0</v>
      </c>
    </row>
    <row r="25" spans="1:8" s="420" customFormat="1">
      <c r="A25" s="415">
        <v>560100</v>
      </c>
      <c r="B25" s="419" t="s">
        <v>2330</v>
      </c>
      <c r="C25" s="415" t="s">
        <v>2324</v>
      </c>
      <c r="D25" s="417">
        <v>11.2</v>
      </c>
      <c r="E25" s="102"/>
      <c r="F25" s="102">
        <f t="shared" si="0"/>
        <v>0</v>
      </c>
      <c r="G25" s="102"/>
      <c r="H25" s="102">
        <f t="shared" si="1"/>
        <v>0</v>
      </c>
    </row>
    <row r="26" spans="1:8" s="420" customFormat="1" ht="22.5">
      <c r="A26" s="415">
        <v>560101</v>
      </c>
      <c r="B26" s="419" t="s">
        <v>2331</v>
      </c>
      <c r="C26" s="415" t="s">
        <v>2324</v>
      </c>
      <c r="D26" s="417" t="s">
        <v>2332</v>
      </c>
      <c r="E26" s="102"/>
      <c r="F26" s="102" t="e">
        <f t="shared" si="0"/>
        <v>#VALUE!</v>
      </c>
      <c r="G26" s="102"/>
      <c r="H26" s="102" t="e">
        <f t="shared" si="1"/>
        <v>#VALUE!</v>
      </c>
    </row>
    <row r="27" spans="1:8" s="420" customFormat="1">
      <c r="A27" s="415">
        <v>560200</v>
      </c>
      <c r="B27" s="419" t="s">
        <v>2333</v>
      </c>
      <c r="C27" s="415" t="s">
        <v>2324</v>
      </c>
      <c r="D27" s="417">
        <v>17.27</v>
      </c>
      <c r="E27" s="102"/>
      <c r="F27" s="102">
        <f t="shared" si="0"/>
        <v>0</v>
      </c>
      <c r="G27" s="102"/>
      <c r="H27" s="102">
        <f t="shared" si="1"/>
        <v>0</v>
      </c>
    </row>
    <row r="28" spans="1:8" s="420" customFormat="1">
      <c r="A28" s="415">
        <v>560800</v>
      </c>
      <c r="B28" s="419" t="s">
        <v>2334</v>
      </c>
      <c r="C28" s="415" t="s">
        <v>2324</v>
      </c>
      <c r="D28" s="417">
        <v>18.78</v>
      </c>
      <c r="E28" s="102"/>
      <c r="F28" s="102">
        <f t="shared" si="0"/>
        <v>0</v>
      </c>
      <c r="G28" s="102"/>
      <c r="H28" s="102">
        <f t="shared" si="1"/>
        <v>0</v>
      </c>
    </row>
    <row r="29" spans="1:8" s="420" customFormat="1">
      <c r="A29" s="415">
        <v>560300</v>
      </c>
      <c r="B29" s="419" t="s">
        <v>2335</v>
      </c>
      <c r="C29" s="415" t="s">
        <v>2324</v>
      </c>
      <c r="D29" s="417">
        <v>12.08</v>
      </c>
      <c r="E29" s="102"/>
      <c r="F29" s="102">
        <f t="shared" si="0"/>
        <v>0</v>
      </c>
      <c r="G29" s="102"/>
      <c r="H29" s="102">
        <f t="shared" si="1"/>
        <v>0</v>
      </c>
    </row>
    <row r="30" spans="1:8" s="420" customFormat="1">
      <c r="A30" s="415">
        <v>560102</v>
      </c>
      <c r="B30" s="419" t="s">
        <v>2336</v>
      </c>
      <c r="C30" s="415" t="s">
        <v>2324</v>
      </c>
      <c r="D30" s="417">
        <v>19.89</v>
      </c>
      <c r="E30" s="102"/>
      <c r="F30" s="102">
        <f t="shared" si="0"/>
        <v>0</v>
      </c>
      <c r="G30" s="102"/>
      <c r="H30" s="102">
        <f t="shared" si="1"/>
        <v>0</v>
      </c>
    </row>
    <row r="31" spans="1:8" s="420" customFormat="1" ht="22.5">
      <c r="A31" s="415">
        <v>560301</v>
      </c>
      <c r="B31" s="419" t="s">
        <v>2337</v>
      </c>
      <c r="C31" s="415" t="s">
        <v>2324</v>
      </c>
      <c r="D31" s="417">
        <v>13.31</v>
      </c>
      <c r="E31" s="102"/>
      <c r="F31" s="102">
        <f t="shared" si="0"/>
        <v>0</v>
      </c>
      <c r="G31" s="102"/>
      <c r="H31" s="102">
        <f t="shared" si="1"/>
        <v>0</v>
      </c>
    </row>
    <row r="32" spans="1:8" s="420" customFormat="1" ht="22.5">
      <c r="A32" s="415">
        <v>510110</v>
      </c>
      <c r="B32" s="419" t="s">
        <v>2338</v>
      </c>
      <c r="C32" s="415" t="s">
        <v>2339</v>
      </c>
      <c r="D32" s="417" t="s">
        <v>2340</v>
      </c>
      <c r="E32" s="102"/>
      <c r="F32" s="102" t="e">
        <f t="shared" si="0"/>
        <v>#VALUE!</v>
      </c>
      <c r="G32" s="102"/>
      <c r="H32" s="102" t="e">
        <f t="shared" si="1"/>
        <v>#VALUE!</v>
      </c>
    </row>
    <row r="33" spans="1:8" s="420" customFormat="1" ht="22.5">
      <c r="A33" s="415">
        <v>510200</v>
      </c>
      <c r="B33" s="419" t="s">
        <v>2341</v>
      </c>
      <c r="C33" s="415" t="s">
        <v>2324</v>
      </c>
      <c r="D33" s="417" t="s">
        <v>2342</v>
      </c>
      <c r="E33" s="102"/>
      <c r="F33" s="102" t="e">
        <f t="shared" si="0"/>
        <v>#VALUE!</v>
      </c>
      <c r="G33" s="102"/>
      <c r="H33" s="102" t="e">
        <f t="shared" si="1"/>
        <v>#VALUE!</v>
      </c>
    </row>
    <row r="34" spans="1:8" s="420" customFormat="1" ht="22.5">
      <c r="A34" s="415">
        <v>510299</v>
      </c>
      <c r="B34" s="419" t="s">
        <v>2343</v>
      </c>
      <c r="C34" s="415" t="s">
        <v>2324</v>
      </c>
      <c r="D34" s="417" t="s">
        <v>2344</v>
      </c>
      <c r="E34" s="102"/>
      <c r="F34" s="102" t="e">
        <f t="shared" si="0"/>
        <v>#VALUE!</v>
      </c>
      <c r="G34" s="102"/>
      <c r="H34" s="102" t="e">
        <f t="shared" si="1"/>
        <v>#VALUE!</v>
      </c>
    </row>
    <row r="35" spans="1:8" s="420" customFormat="1" ht="22.5">
      <c r="A35" s="415">
        <v>510500</v>
      </c>
      <c r="B35" s="419" t="s">
        <v>2345</v>
      </c>
      <c r="C35" s="415" t="s">
        <v>2339</v>
      </c>
      <c r="D35" s="417" t="s">
        <v>2346</v>
      </c>
      <c r="E35" s="102"/>
      <c r="F35" s="102" t="e">
        <f t="shared" si="0"/>
        <v>#VALUE!</v>
      </c>
      <c r="G35" s="102"/>
      <c r="H35" s="102" t="e">
        <f t="shared" si="1"/>
        <v>#VALUE!</v>
      </c>
    </row>
    <row r="36" spans="1:8" s="420" customFormat="1">
      <c r="A36" s="415">
        <v>520100</v>
      </c>
      <c r="B36" s="419" t="s">
        <v>2347</v>
      </c>
      <c r="C36" s="415" t="s">
        <v>2324</v>
      </c>
      <c r="D36" s="417">
        <v>10.66</v>
      </c>
      <c r="E36" s="102"/>
      <c r="F36" s="102">
        <f t="shared" si="0"/>
        <v>0</v>
      </c>
      <c r="G36" s="102"/>
      <c r="H36" s="102">
        <f t="shared" si="1"/>
        <v>0</v>
      </c>
    </row>
    <row r="37" spans="1:8" s="420" customFormat="1">
      <c r="A37" s="415">
        <v>520101</v>
      </c>
      <c r="B37" s="419" t="s">
        <v>2348</v>
      </c>
      <c r="C37" s="415" t="s">
        <v>2324</v>
      </c>
      <c r="D37" s="417">
        <v>20.02</v>
      </c>
      <c r="E37" s="102"/>
      <c r="F37" s="102">
        <f t="shared" si="0"/>
        <v>0</v>
      </c>
      <c r="G37" s="102"/>
      <c r="H37" s="102">
        <f t="shared" si="1"/>
        <v>0</v>
      </c>
    </row>
    <row r="38" spans="1:8" s="420" customFormat="1">
      <c r="A38" s="415">
        <v>520102</v>
      </c>
      <c r="B38" s="419" t="s">
        <v>2349</v>
      </c>
      <c r="C38" s="415" t="s">
        <v>2324</v>
      </c>
      <c r="D38" s="417">
        <v>17.690000000000001</v>
      </c>
      <c r="E38" s="102"/>
      <c r="F38" s="102">
        <f t="shared" si="0"/>
        <v>0</v>
      </c>
      <c r="G38" s="102"/>
      <c r="H38" s="102">
        <f t="shared" si="1"/>
        <v>0</v>
      </c>
    </row>
    <row r="39" spans="1:8" s="420" customFormat="1">
      <c r="A39" s="415">
        <v>521000</v>
      </c>
      <c r="B39" s="419" t="s">
        <v>2318</v>
      </c>
      <c r="C39" s="415" t="s">
        <v>2339</v>
      </c>
      <c r="D39" s="421">
        <v>2950.57</v>
      </c>
      <c r="E39" s="102"/>
      <c r="F39" s="102">
        <f t="shared" si="0"/>
        <v>0</v>
      </c>
      <c r="G39" s="102"/>
      <c r="H39" s="102">
        <f t="shared" si="1"/>
        <v>0</v>
      </c>
    </row>
    <row r="40" spans="1:8" s="420" customFormat="1">
      <c r="A40" s="415">
        <v>510000</v>
      </c>
      <c r="B40" s="419" t="s">
        <v>2350</v>
      </c>
      <c r="C40" s="415" t="s">
        <v>2339</v>
      </c>
      <c r="D40" s="421">
        <v>7928.48</v>
      </c>
      <c r="E40" s="102"/>
      <c r="F40" s="102">
        <f t="shared" si="0"/>
        <v>0</v>
      </c>
      <c r="G40" s="102"/>
      <c r="H40" s="102">
        <f t="shared" si="1"/>
        <v>0</v>
      </c>
    </row>
    <row r="41" spans="1:8" s="420" customFormat="1" ht="22.5">
      <c r="A41" s="415">
        <v>570100</v>
      </c>
      <c r="B41" s="419" t="s">
        <v>2351</v>
      </c>
      <c r="C41" s="415" t="s">
        <v>2339</v>
      </c>
      <c r="D41" s="417" t="s">
        <v>2352</v>
      </c>
      <c r="E41" s="102"/>
      <c r="F41" s="102" t="e">
        <f t="shared" si="0"/>
        <v>#VALUE!</v>
      </c>
      <c r="G41" s="102"/>
      <c r="H41" s="102" t="e">
        <f t="shared" si="1"/>
        <v>#VALUE!</v>
      </c>
    </row>
    <row r="42" spans="1:8" s="420" customFormat="1">
      <c r="A42" s="415">
        <v>580100</v>
      </c>
      <c r="B42" s="419" t="s">
        <v>2353</v>
      </c>
      <c r="C42" s="415" t="s">
        <v>2324</v>
      </c>
      <c r="D42" s="417">
        <v>13.31</v>
      </c>
      <c r="E42" s="102"/>
      <c r="F42" s="102">
        <f t="shared" si="0"/>
        <v>0</v>
      </c>
      <c r="G42" s="102"/>
      <c r="H42" s="102">
        <f t="shared" si="1"/>
        <v>0</v>
      </c>
    </row>
    <row r="43" spans="1:8" s="420" customFormat="1">
      <c r="A43" s="415">
        <v>580101</v>
      </c>
      <c r="B43" s="419" t="s">
        <v>2354</v>
      </c>
      <c r="C43" s="415" t="s">
        <v>2324</v>
      </c>
      <c r="D43" s="417">
        <v>10.23</v>
      </c>
      <c r="E43" s="102"/>
      <c r="F43" s="102">
        <f t="shared" si="0"/>
        <v>0</v>
      </c>
      <c r="G43" s="102"/>
      <c r="H43" s="102">
        <f t="shared" si="1"/>
        <v>0</v>
      </c>
    </row>
    <row r="44" spans="1:8" s="420" customFormat="1">
      <c r="A44" s="415">
        <v>580102</v>
      </c>
      <c r="B44" s="419" t="s">
        <v>2355</v>
      </c>
      <c r="C44" s="415" t="s">
        <v>2324</v>
      </c>
      <c r="D44" s="417">
        <v>12.99</v>
      </c>
      <c r="E44" s="102"/>
      <c r="F44" s="102">
        <f t="shared" si="0"/>
        <v>0</v>
      </c>
      <c r="G44" s="102"/>
      <c r="H44" s="102">
        <f t="shared" si="1"/>
        <v>0</v>
      </c>
    </row>
    <row r="45" spans="1:8" s="420" customFormat="1" ht="22.5">
      <c r="A45" s="415">
        <v>590100</v>
      </c>
      <c r="B45" s="419" t="s">
        <v>2356</v>
      </c>
      <c r="C45" s="415" t="s">
        <v>2324</v>
      </c>
      <c r="D45" s="417">
        <v>26.6</v>
      </c>
      <c r="E45" s="102"/>
      <c r="F45" s="102">
        <f t="shared" si="0"/>
        <v>0</v>
      </c>
      <c r="G45" s="102"/>
      <c r="H45" s="102">
        <f t="shared" si="1"/>
        <v>0</v>
      </c>
    </row>
    <row r="46" spans="1:8" ht="48.75" customHeight="1">
      <c r="A46" s="414"/>
      <c r="B46" s="550" t="s">
        <v>2357</v>
      </c>
      <c r="C46" s="551"/>
      <c r="D46" s="551"/>
      <c r="E46" s="551"/>
      <c r="F46" s="551"/>
      <c r="G46" s="551"/>
      <c r="H46" s="552"/>
    </row>
    <row r="47" spans="1:8">
      <c r="A47" s="415">
        <v>590101</v>
      </c>
      <c r="B47" s="419" t="s">
        <v>2307</v>
      </c>
      <c r="C47" s="415" t="s">
        <v>2324</v>
      </c>
      <c r="D47" s="417">
        <v>6.38</v>
      </c>
      <c r="E47" s="422"/>
      <c r="F47" s="102">
        <f t="shared" ref="F47:F73" si="2">D47*E47</f>
        <v>0</v>
      </c>
      <c r="G47" s="422"/>
      <c r="H47" s="102">
        <f t="shared" ref="H47:H73" si="3">D47*G47</f>
        <v>0</v>
      </c>
    </row>
    <row r="48" spans="1:8">
      <c r="A48" s="415">
        <v>590102</v>
      </c>
      <c r="B48" s="419" t="s">
        <v>2325</v>
      </c>
      <c r="C48" s="415" t="s">
        <v>2324</v>
      </c>
      <c r="D48" s="417">
        <v>7.82</v>
      </c>
      <c r="E48" s="422"/>
      <c r="F48" s="102">
        <f t="shared" si="2"/>
        <v>0</v>
      </c>
      <c r="G48" s="422"/>
      <c r="H48" s="102">
        <f t="shared" si="3"/>
        <v>0</v>
      </c>
    </row>
    <row r="49" spans="1:8">
      <c r="A49" s="415">
        <v>590103</v>
      </c>
      <c r="B49" s="419" t="s">
        <v>2326</v>
      </c>
      <c r="C49" s="415" t="s">
        <v>2324</v>
      </c>
      <c r="D49" s="417">
        <v>9.8000000000000007</v>
      </c>
      <c r="E49" s="422"/>
      <c r="F49" s="102">
        <f t="shared" si="2"/>
        <v>0</v>
      </c>
      <c r="G49" s="422"/>
      <c r="H49" s="102">
        <f t="shared" si="3"/>
        <v>0</v>
      </c>
    </row>
    <row r="50" spans="1:8">
      <c r="A50" s="415">
        <v>590104</v>
      </c>
      <c r="B50" s="419" t="s">
        <v>2327</v>
      </c>
      <c r="C50" s="415" t="s">
        <v>2324</v>
      </c>
      <c r="D50" s="417">
        <v>8.08</v>
      </c>
      <c r="E50" s="423"/>
      <c r="F50" s="102">
        <f t="shared" si="2"/>
        <v>0</v>
      </c>
      <c r="G50" s="423"/>
      <c r="H50" s="102">
        <f t="shared" si="3"/>
        <v>0</v>
      </c>
    </row>
    <row r="51" spans="1:8">
      <c r="A51" s="415">
        <v>590105</v>
      </c>
      <c r="B51" s="419" t="s">
        <v>2328</v>
      </c>
      <c r="C51" s="415" t="s">
        <v>2324</v>
      </c>
      <c r="D51" s="417">
        <v>6.53</v>
      </c>
      <c r="E51" s="423"/>
      <c r="F51" s="102">
        <f t="shared" si="2"/>
        <v>0</v>
      </c>
      <c r="G51" s="423"/>
      <c r="H51" s="102">
        <f t="shared" si="3"/>
        <v>0</v>
      </c>
    </row>
    <row r="52" spans="1:8" ht="22.5">
      <c r="A52" s="415">
        <v>590106</v>
      </c>
      <c r="B52" s="419" t="s">
        <v>2329</v>
      </c>
      <c r="C52" s="415" t="s">
        <v>2324</v>
      </c>
      <c r="D52" s="417">
        <v>6.88</v>
      </c>
      <c r="E52" s="423"/>
      <c r="F52" s="102">
        <f t="shared" si="2"/>
        <v>0</v>
      </c>
      <c r="G52" s="423"/>
      <c r="H52" s="102">
        <f t="shared" si="3"/>
        <v>0</v>
      </c>
    </row>
    <row r="53" spans="1:8">
      <c r="A53" s="415">
        <v>590107</v>
      </c>
      <c r="B53" s="419" t="s">
        <v>2330</v>
      </c>
      <c r="C53" s="415" t="s">
        <v>2324</v>
      </c>
      <c r="D53" s="417">
        <v>6.38</v>
      </c>
      <c r="E53" s="423"/>
      <c r="F53" s="102">
        <f t="shared" si="2"/>
        <v>0</v>
      </c>
      <c r="G53" s="423"/>
      <c r="H53" s="102">
        <f t="shared" si="3"/>
        <v>0</v>
      </c>
    </row>
    <row r="54" spans="1:8" ht="22.5">
      <c r="A54" s="415">
        <v>590108</v>
      </c>
      <c r="B54" s="419" t="s">
        <v>2331</v>
      </c>
      <c r="C54" s="415" t="s">
        <v>2324</v>
      </c>
      <c r="D54" s="417" t="s">
        <v>2358</v>
      </c>
      <c r="E54" s="423"/>
      <c r="F54" s="102" t="e">
        <f t="shared" si="2"/>
        <v>#VALUE!</v>
      </c>
      <c r="G54" s="423"/>
      <c r="H54" s="102" t="e">
        <f t="shared" si="3"/>
        <v>#VALUE!</v>
      </c>
    </row>
    <row r="55" spans="1:8">
      <c r="A55" s="415">
        <v>590109</v>
      </c>
      <c r="B55" s="419" t="s">
        <v>2333</v>
      </c>
      <c r="C55" s="415" t="s">
        <v>2324</v>
      </c>
      <c r="D55" s="417">
        <v>9.84</v>
      </c>
      <c r="E55" s="423"/>
      <c r="F55" s="102">
        <f t="shared" si="2"/>
        <v>0</v>
      </c>
      <c r="G55" s="423"/>
      <c r="H55" s="102">
        <f t="shared" si="3"/>
        <v>0</v>
      </c>
    </row>
    <row r="56" spans="1:8">
      <c r="A56" s="415">
        <v>590110</v>
      </c>
      <c r="B56" s="419" t="s">
        <v>2334</v>
      </c>
      <c r="C56" s="415" t="s">
        <v>2324</v>
      </c>
      <c r="D56" s="417">
        <v>10.7</v>
      </c>
      <c r="E56" s="423"/>
      <c r="F56" s="102">
        <f t="shared" si="2"/>
        <v>0</v>
      </c>
      <c r="G56" s="423"/>
      <c r="H56" s="102">
        <f t="shared" si="3"/>
        <v>0</v>
      </c>
    </row>
    <row r="57" spans="1:8">
      <c r="A57" s="415">
        <v>590111</v>
      </c>
      <c r="B57" s="419" t="s">
        <v>2335</v>
      </c>
      <c r="C57" s="415" t="s">
        <v>2324</v>
      </c>
      <c r="D57" s="417">
        <v>6.88</v>
      </c>
      <c r="E57" s="423"/>
      <c r="F57" s="102">
        <f t="shared" si="2"/>
        <v>0</v>
      </c>
      <c r="G57" s="423"/>
      <c r="H57" s="102">
        <f t="shared" si="3"/>
        <v>0</v>
      </c>
    </row>
    <row r="58" spans="1:8">
      <c r="A58" s="415">
        <v>590112</v>
      </c>
      <c r="B58" s="419" t="s">
        <v>2336</v>
      </c>
      <c r="C58" s="415" t="s">
        <v>2324</v>
      </c>
      <c r="D58" s="417">
        <v>11.34</v>
      </c>
      <c r="E58" s="423"/>
      <c r="F58" s="102">
        <f t="shared" si="2"/>
        <v>0</v>
      </c>
      <c r="G58" s="423"/>
      <c r="H58" s="102">
        <f t="shared" si="3"/>
        <v>0</v>
      </c>
    </row>
    <row r="59" spans="1:8" ht="22.5">
      <c r="A59" s="415">
        <v>590113</v>
      </c>
      <c r="B59" s="419" t="s">
        <v>2337</v>
      </c>
      <c r="C59" s="415" t="s">
        <v>2324</v>
      </c>
      <c r="D59" s="417">
        <v>7.59</v>
      </c>
      <c r="E59" s="423"/>
      <c r="F59" s="102">
        <f t="shared" si="2"/>
        <v>0</v>
      </c>
      <c r="G59" s="423"/>
      <c r="H59" s="102">
        <f t="shared" si="3"/>
        <v>0</v>
      </c>
    </row>
    <row r="60" spans="1:8" ht="22.5">
      <c r="A60" s="415">
        <v>590114</v>
      </c>
      <c r="B60" s="419" t="s">
        <v>2338</v>
      </c>
      <c r="C60" s="415" t="s">
        <v>2339</v>
      </c>
      <c r="D60" s="417" t="s">
        <v>2359</v>
      </c>
      <c r="E60" s="423"/>
      <c r="F60" s="102" t="e">
        <f t="shared" si="2"/>
        <v>#VALUE!</v>
      </c>
      <c r="G60" s="423"/>
      <c r="H60" s="102" t="e">
        <f t="shared" si="3"/>
        <v>#VALUE!</v>
      </c>
    </row>
    <row r="61" spans="1:8" ht="22.5">
      <c r="A61" s="415">
        <v>590115</v>
      </c>
      <c r="B61" s="419" t="s">
        <v>2341</v>
      </c>
      <c r="C61" s="415" t="s">
        <v>2324</v>
      </c>
      <c r="D61" s="417" t="s">
        <v>2360</v>
      </c>
      <c r="E61" s="423"/>
      <c r="F61" s="102" t="e">
        <f t="shared" si="2"/>
        <v>#VALUE!</v>
      </c>
      <c r="G61" s="423"/>
      <c r="H61" s="102" t="e">
        <f t="shared" si="3"/>
        <v>#VALUE!</v>
      </c>
    </row>
    <row r="62" spans="1:8" ht="22.5">
      <c r="A62" s="415">
        <v>590116</v>
      </c>
      <c r="B62" s="419" t="s">
        <v>2343</v>
      </c>
      <c r="C62" s="415" t="s">
        <v>2324</v>
      </c>
      <c r="D62" s="417" t="s">
        <v>2361</v>
      </c>
      <c r="E62" s="423"/>
      <c r="F62" s="102" t="e">
        <f t="shared" si="2"/>
        <v>#VALUE!</v>
      </c>
      <c r="G62" s="423"/>
      <c r="H62" s="102" t="e">
        <f t="shared" si="3"/>
        <v>#VALUE!</v>
      </c>
    </row>
    <row r="63" spans="1:8" ht="22.5">
      <c r="A63" s="415">
        <v>590117</v>
      </c>
      <c r="B63" s="419" t="s">
        <v>2345</v>
      </c>
      <c r="C63" s="415" t="s">
        <v>2339</v>
      </c>
      <c r="D63" s="417" t="s">
        <v>2362</v>
      </c>
      <c r="E63" s="423"/>
      <c r="F63" s="102" t="e">
        <f t="shared" si="2"/>
        <v>#VALUE!</v>
      </c>
      <c r="G63" s="423"/>
      <c r="H63" s="102" t="e">
        <f t="shared" si="3"/>
        <v>#VALUE!</v>
      </c>
    </row>
    <row r="64" spans="1:8">
      <c r="A64" s="415">
        <v>590118</v>
      </c>
      <c r="B64" s="419" t="s">
        <v>2347</v>
      </c>
      <c r="C64" s="415" t="s">
        <v>2324</v>
      </c>
      <c r="D64" s="417">
        <v>6.07</v>
      </c>
      <c r="E64" s="423"/>
      <c r="F64" s="102">
        <f t="shared" si="2"/>
        <v>0</v>
      </c>
      <c r="G64" s="423"/>
      <c r="H64" s="102">
        <f t="shared" si="3"/>
        <v>0</v>
      </c>
    </row>
    <row r="65" spans="1:8">
      <c r="A65" s="415">
        <v>590119</v>
      </c>
      <c r="B65" s="419" t="s">
        <v>2348</v>
      </c>
      <c r="C65" s="415" t="s">
        <v>2324</v>
      </c>
      <c r="D65" s="417">
        <v>11.41</v>
      </c>
      <c r="E65" s="423"/>
      <c r="F65" s="102">
        <f t="shared" si="2"/>
        <v>0</v>
      </c>
      <c r="G65" s="423"/>
      <c r="H65" s="102">
        <f t="shared" si="3"/>
        <v>0</v>
      </c>
    </row>
    <row r="66" spans="1:8">
      <c r="A66" s="415">
        <v>590120</v>
      </c>
      <c r="B66" s="419" t="s">
        <v>2349</v>
      </c>
      <c r="C66" s="415" t="s">
        <v>2324</v>
      </c>
      <c r="D66" s="417">
        <v>10.08</v>
      </c>
      <c r="E66" s="423"/>
      <c r="F66" s="102">
        <f t="shared" si="2"/>
        <v>0</v>
      </c>
      <c r="G66" s="423"/>
      <c r="H66" s="102">
        <f t="shared" si="3"/>
        <v>0</v>
      </c>
    </row>
    <row r="67" spans="1:8">
      <c r="A67" s="415">
        <v>590121</v>
      </c>
      <c r="B67" s="419" t="s">
        <v>2318</v>
      </c>
      <c r="C67" s="415" t="s">
        <v>2339</v>
      </c>
      <c r="D67" s="417">
        <v>1681.83</v>
      </c>
      <c r="E67" s="423"/>
      <c r="F67" s="102">
        <f t="shared" si="2"/>
        <v>0</v>
      </c>
      <c r="G67" s="423"/>
      <c r="H67" s="102">
        <f t="shared" si="3"/>
        <v>0</v>
      </c>
    </row>
    <row r="68" spans="1:8">
      <c r="A68" s="415">
        <v>590122</v>
      </c>
      <c r="B68" s="419" t="s">
        <v>2350</v>
      </c>
      <c r="C68" s="415" t="s">
        <v>2339</v>
      </c>
      <c r="D68" s="417">
        <v>4519.2299999999996</v>
      </c>
      <c r="E68" s="423"/>
      <c r="F68" s="102">
        <f t="shared" si="2"/>
        <v>0</v>
      </c>
      <c r="G68" s="423"/>
      <c r="H68" s="102">
        <f t="shared" si="3"/>
        <v>0</v>
      </c>
    </row>
    <row r="69" spans="1:8" ht="22.5">
      <c r="A69" s="415">
        <v>590123</v>
      </c>
      <c r="B69" s="419" t="s">
        <v>2351</v>
      </c>
      <c r="C69" s="415" t="s">
        <v>2339</v>
      </c>
      <c r="D69" s="417" t="s">
        <v>2363</v>
      </c>
      <c r="E69" s="423"/>
      <c r="F69" s="102" t="e">
        <f t="shared" si="2"/>
        <v>#VALUE!</v>
      </c>
      <c r="G69" s="423"/>
      <c r="H69" s="102" t="e">
        <f t="shared" si="3"/>
        <v>#VALUE!</v>
      </c>
    </row>
    <row r="70" spans="1:8">
      <c r="A70" s="415">
        <v>590124</v>
      </c>
      <c r="B70" s="419" t="s">
        <v>2353</v>
      </c>
      <c r="C70" s="415" t="s">
        <v>2324</v>
      </c>
      <c r="D70" s="417">
        <v>7.59</v>
      </c>
      <c r="E70" s="423"/>
      <c r="F70" s="102">
        <f t="shared" si="2"/>
        <v>0</v>
      </c>
      <c r="G70" s="423"/>
      <c r="H70" s="102">
        <f t="shared" si="3"/>
        <v>0</v>
      </c>
    </row>
    <row r="71" spans="1:8">
      <c r="A71" s="415">
        <v>590125</v>
      </c>
      <c r="B71" s="419" t="s">
        <v>2354</v>
      </c>
      <c r="C71" s="415" t="s">
        <v>2324</v>
      </c>
      <c r="D71" s="417">
        <v>5.83</v>
      </c>
      <c r="E71" s="423"/>
      <c r="F71" s="102">
        <f t="shared" si="2"/>
        <v>0</v>
      </c>
      <c r="G71" s="423"/>
      <c r="H71" s="102">
        <f t="shared" si="3"/>
        <v>0</v>
      </c>
    </row>
    <row r="72" spans="1:8">
      <c r="A72" s="415">
        <v>590126</v>
      </c>
      <c r="B72" s="419" t="s">
        <v>2355</v>
      </c>
      <c r="C72" s="415" t="s">
        <v>2324</v>
      </c>
      <c r="D72" s="417">
        <v>7.4</v>
      </c>
      <c r="E72" s="423"/>
      <c r="F72" s="102">
        <f t="shared" si="2"/>
        <v>0</v>
      </c>
      <c r="G72" s="423"/>
      <c r="H72" s="102">
        <f t="shared" si="3"/>
        <v>0</v>
      </c>
    </row>
    <row r="73" spans="1:8" ht="22.5">
      <c r="A73" s="415">
        <v>590127</v>
      </c>
      <c r="B73" s="419" t="s">
        <v>2356</v>
      </c>
      <c r="C73" s="415" t="s">
        <v>2324</v>
      </c>
      <c r="D73" s="417">
        <v>15.16</v>
      </c>
      <c r="E73" s="423"/>
      <c r="F73" s="102">
        <f t="shared" si="2"/>
        <v>0</v>
      </c>
      <c r="G73" s="423"/>
      <c r="H73" s="102">
        <f t="shared" si="3"/>
        <v>0</v>
      </c>
    </row>
    <row r="75" spans="1:8" ht="30.75" customHeight="1">
      <c r="A75" s="549" t="s">
        <v>2384</v>
      </c>
      <c r="B75" s="549"/>
      <c r="C75" s="549"/>
      <c r="D75" s="549"/>
      <c r="E75" s="549"/>
      <c r="F75" s="549"/>
      <c r="G75" s="549"/>
      <c r="H75" s="549"/>
    </row>
    <row r="76" spans="1:8" hidden="1">
      <c r="A76" s="435"/>
      <c r="B76" s="435"/>
      <c r="C76" s="435"/>
      <c r="D76" s="435"/>
      <c r="E76" s="435"/>
      <c r="F76" s="435"/>
      <c r="G76" s="435"/>
      <c r="H76" s="435"/>
    </row>
  </sheetData>
  <mergeCells count="11">
    <mergeCell ref="A75:H75"/>
    <mergeCell ref="B9:H9"/>
    <mergeCell ref="B18:H18"/>
    <mergeCell ref="B46:H46"/>
    <mergeCell ref="A6:A8"/>
    <mergeCell ref="B6:B8"/>
    <mergeCell ref="C6:C8"/>
    <mergeCell ref="D6:D8"/>
    <mergeCell ref="E6:H6"/>
    <mergeCell ref="E7:F7"/>
    <mergeCell ref="G7:H7"/>
  </mergeCells>
  <pageMargins left="0.23622047244094499" right="0.23622047244094499" top="0.35433070866141703" bottom="0.35433070866141703" header="0.31496062992126" footer="0.31496062992126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36"/>
  <sheetViews>
    <sheetView zoomScaleSheetLayoutView="100" workbookViewId="0">
      <selection activeCell="K36" sqref="K36"/>
    </sheetView>
  </sheetViews>
  <sheetFormatPr defaultRowHeight="12.75"/>
  <cols>
    <col min="1" max="1" width="13.85546875" style="10" customWidth="1"/>
    <col min="2" max="2" width="7.85546875" style="10" customWidth="1"/>
    <col min="3" max="3" width="22.7109375" style="10" customWidth="1"/>
    <col min="4" max="4" width="12.5703125" style="10" customWidth="1"/>
    <col min="5" max="5" width="10.85546875" style="10" customWidth="1"/>
    <col min="6" max="6" width="8.85546875" style="10" customWidth="1"/>
    <col min="7" max="7" width="20.42578125" style="10" customWidth="1"/>
    <col min="8" max="8" width="15.7109375" style="10" customWidth="1"/>
    <col min="9" max="9" width="8.85546875" style="10" customWidth="1"/>
    <col min="10" max="10" width="8.7109375" style="10" customWidth="1"/>
    <col min="11" max="11" width="15.7109375" style="10" customWidth="1"/>
    <col min="12" max="16384" width="9.140625" style="10"/>
  </cols>
  <sheetData>
    <row r="1" spans="1:18">
      <c r="A1" s="147"/>
      <c r="B1" s="148" t="s">
        <v>123</v>
      </c>
      <c r="C1" s="139" t="str">
        <f>'Kadar.ode.'!C1</f>
        <v>Специјална болница за неспецифичне плућне болести "Сокобања" - Сокобања</v>
      </c>
      <c r="D1" s="143"/>
      <c r="E1" s="143"/>
      <c r="F1" s="143"/>
      <c r="G1" s="145"/>
    </row>
    <row r="2" spans="1:18">
      <c r="A2" s="147"/>
      <c r="B2" s="148" t="s">
        <v>124</v>
      </c>
      <c r="C2" s="139">
        <f>'Kadar.ode.'!C2</f>
        <v>7248261</v>
      </c>
      <c r="D2" s="143"/>
      <c r="E2" s="143"/>
      <c r="F2" s="143"/>
      <c r="G2" s="145"/>
    </row>
    <row r="3" spans="1:18">
      <c r="A3" s="147"/>
      <c r="B3" s="148"/>
      <c r="C3" s="139"/>
      <c r="D3" s="143"/>
      <c r="E3" s="143"/>
      <c r="F3" s="143"/>
      <c r="G3" s="145"/>
    </row>
    <row r="4" spans="1:18" ht="14.25">
      <c r="A4" s="147"/>
      <c r="B4" s="275" t="s">
        <v>1633</v>
      </c>
      <c r="C4" s="140" t="s">
        <v>170</v>
      </c>
      <c r="D4" s="144"/>
      <c r="E4" s="144"/>
      <c r="F4" s="144"/>
      <c r="G4" s="146"/>
    </row>
    <row r="5" spans="1:18" ht="15.75">
      <c r="J5" s="187"/>
      <c r="K5" s="187"/>
      <c r="L5" s="28"/>
      <c r="M5" s="28"/>
      <c r="N5" s="4"/>
    </row>
    <row r="6" spans="1:18" ht="12.75" customHeight="1">
      <c r="A6" s="504" t="s">
        <v>8</v>
      </c>
      <c r="B6" s="504" t="s">
        <v>9</v>
      </c>
      <c r="C6" s="504" t="s">
        <v>10</v>
      </c>
      <c r="D6" s="504" t="s">
        <v>11</v>
      </c>
      <c r="E6" s="504" t="s">
        <v>12</v>
      </c>
      <c r="F6" s="556" t="s">
        <v>2406</v>
      </c>
      <c r="G6" s="556"/>
      <c r="H6" s="556"/>
      <c r="I6" s="556" t="s">
        <v>2416</v>
      </c>
      <c r="J6" s="556"/>
      <c r="K6" s="556"/>
      <c r="L6" s="28"/>
      <c r="M6" s="28"/>
      <c r="N6" s="4"/>
    </row>
    <row r="7" spans="1:18" ht="23.25" thickBot="1">
      <c r="A7" s="504"/>
      <c r="B7" s="504"/>
      <c r="C7" s="504"/>
      <c r="D7" s="504"/>
      <c r="E7" s="504"/>
      <c r="F7" s="102" t="s">
        <v>13</v>
      </c>
      <c r="G7" s="122" t="s">
        <v>14</v>
      </c>
      <c r="H7" s="197" t="s">
        <v>15</v>
      </c>
      <c r="I7" s="102" t="s">
        <v>13</v>
      </c>
      <c r="J7" s="122" t="s">
        <v>14</v>
      </c>
      <c r="K7" s="197" t="s">
        <v>15</v>
      </c>
      <c r="L7" s="4"/>
      <c r="M7" s="4"/>
      <c r="N7" s="4"/>
    </row>
    <row r="8" spans="1:18" ht="13.5" thickBot="1">
      <c r="A8" s="104" t="s">
        <v>74</v>
      </c>
      <c r="B8" s="104"/>
      <c r="C8" s="104"/>
      <c r="D8" s="104"/>
      <c r="E8" s="104"/>
      <c r="F8" s="104"/>
      <c r="G8" s="184"/>
      <c r="H8" s="131"/>
      <c r="I8" s="195"/>
      <c r="J8" s="193"/>
      <c r="K8" s="131"/>
      <c r="L8" s="4"/>
      <c r="M8" s="4"/>
      <c r="N8" s="4"/>
    </row>
    <row r="9" spans="1:18" ht="11.1" customHeight="1">
      <c r="A9" s="132"/>
      <c r="B9" s="132"/>
      <c r="C9" s="132"/>
      <c r="D9" s="132"/>
      <c r="E9" s="132"/>
      <c r="F9" s="132"/>
      <c r="G9" s="132"/>
      <c r="H9" s="133"/>
      <c r="I9" s="132"/>
      <c r="J9" s="134"/>
      <c r="K9" s="133"/>
    </row>
    <row r="10" spans="1:18" ht="15" customHeight="1">
      <c r="A10" s="132" t="s">
        <v>1847</v>
      </c>
      <c r="B10" s="132"/>
      <c r="C10" s="132"/>
      <c r="D10" s="132"/>
      <c r="E10" s="132"/>
      <c r="F10" s="132"/>
      <c r="G10" s="132"/>
      <c r="H10" s="132"/>
      <c r="I10" s="132"/>
      <c r="J10" s="134"/>
      <c r="K10" s="613">
        <v>10000</v>
      </c>
      <c r="Q10" s="130"/>
      <c r="R10" s="130"/>
    </row>
    <row r="11" spans="1:18" ht="11.1" customHeight="1" thickBot="1">
      <c r="A11" s="132"/>
      <c r="B11" s="132"/>
      <c r="C11" s="132"/>
      <c r="D11" s="132"/>
      <c r="E11" s="132"/>
      <c r="F11" s="132"/>
      <c r="G11" s="132"/>
      <c r="H11" s="198"/>
      <c r="I11" s="132"/>
      <c r="J11" s="134"/>
      <c r="K11" s="614"/>
      <c r="Q11" s="130"/>
      <c r="R11" s="130"/>
    </row>
    <row r="12" spans="1:18" ht="15.75" thickBot="1">
      <c r="A12" s="89" t="s">
        <v>1611</v>
      </c>
      <c r="B12" s="89"/>
      <c r="C12" s="89"/>
      <c r="D12" s="89"/>
      <c r="E12" s="104"/>
      <c r="F12" s="104"/>
      <c r="G12" s="184"/>
      <c r="H12" s="131"/>
      <c r="I12" s="195"/>
      <c r="J12" s="193"/>
      <c r="K12" s="615"/>
      <c r="Q12" s="130"/>
      <c r="R12" s="130"/>
    </row>
    <row r="13" spans="1:18" ht="11.1" customHeight="1">
      <c r="A13" s="132"/>
      <c r="B13" s="135"/>
      <c r="C13" s="135"/>
      <c r="D13" s="135"/>
      <c r="E13" s="135"/>
      <c r="F13" s="132"/>
      <c r="G13" s="132"/>
      <c r="H13" s="133"/>
      <c r="I13" s="132"/>
      <c r="J13" s="134"/>
      <c r="K13" s="616"/>
      <c r="Q13" s="130"/>
      <c r="R13" s="130"/>
    </row>
    <row r="14" spans="1:18" ht="13.5" customHeight="1">
      <c r="A14" s="132" t="s">
        <v>1848</v>
      </c>
      <c r="B14" s="135"/>
      <c r="C14" s="135"/>
      <c r="D14" s="135"/>
      <c r="E14" s="135"/>
      <c r="F14" s="132"/>
      <c r="G14" s="132"/>
      <c r="H14" s="323">
        <v>4635701.03</v>
      </c>
      <c r="I14" s="132"/>
      <c r="J14" s="134"/>
      <c r="K14" s="613">
        <v>17500000</v>
      </c>
      <c r="Q14" s="130"/>
      <c r="R14" s="130"/>
    </row>
    <row r="15" spans="1:18" ht="11.1" customHeight="1" thickBot="1">
      <c r="A15" s="132"/>
      <c r="B15" s="135"/>
      <c r="C15" s="135"/>
      <c r="D15" s="135"/>
      <c r="E15" s="135"/>
      <c r="F15" s="132"/>
      <c r="G15" s="132"/>
      <c r="H15" s="324"/>
      <c r="I15" s="132"/>
      <c r="J15" s="134"/>
      <c r="K15" s="614"/>
      <c r="Q15" s="130"/>
      <c r="R15" s="130"/>
    </row>
    <row r="16" spans="1:18" ht="15.75" thickBot="1">
      <c r="A16" s="104" t="s">
        <v>75</v>
      </c>
      <c r="B16" s="104"/>
      <c r="C16" s="104"/>
      <c r="D16" s="104"/>
      <c r="E16" s="104"/>
      <c r="F16" s="104"/>
      <c r="G16" s="184"/>
      <c r="H16" s="325"/>
      <c r="I16" s="195"/>
      <c r="J16" s="193"/>
      <c r="K16" s="615"/>
      <c r="Q16" s="130"/>
      <c r="R16" s="130"/>
    </row>
    <row r="17" spans="1:11" ht="11.1" customHeight="1">
      <c r="A17" s="132"/>
      <c r="B17" s="135"/>
      <c r="C17" s="135"/>
      <c r="D17" s="135"/>
      <c r="E17" s="135"/>
      <c r="F17" s="132"/>
      <c r="G17" s="132"/>
      <c r="H17" s="326"/>
      <c r="I17" s="132"/>
      <c r="J17" s="134"/>
      <c r="K17" s="616"/>
    </row>
    <row r="18" spans="1:11" ht="11.1" customHeight="1" thickBot="1">
      <c r="A18" s="132"/>
      <c r="B18" s="135"/>
      <c r="C18" s="135"/>
      <c r="D18" s="135"/>
      <c r="E18" s="135"/>
      <c r="F18" s="132"/>
      <c r="G18" s="132"/>
      <c r="H18" s="324"/>
      <c r="I18" s="132"/>
      <c r="J18" s="134"/>
      <c r="K18" s="614"/>
    </row>
    <row r="19" spans="1:11" ht="13.5" thickBot="1">
      <c r="A19" s="104" t="s">
        <v>76</v>
      </c>
      <c r="B19" s="104"/>
      <c r="C19" s="104"/>
      <c r="D19" s="104"/>
      <c r="E19" s="104"/>
      <c r="F19" s="104"/>
      <c r="G19" s="184"/>
      <c r="H19" s="325"/>
      <c r="I19" s="195"/>
      <c r="J19" s="193"/>
      <c r="K19" s="615"/>
    </row>
    <row r="20" spans="1:11" ht="13.5" customHeight="1">
      <c r="A20" s="104" t="s">
        <v>60</v>
      </c>
      <c r="B20" s="135" t="s">
        <v>84</v>
      </c>
      <c r="C20" s="129"/>
      <c r="D20" s="129"/>
      <c r="E20" s="129"/>
      <c r="F20" s="129"/>
      <c r="G20" s="129"/>
      <c r="H20" s="326">
        <v>1363027.25</v>
      </c>
      <c r="I20" s="188"/>
      <c r="J20" s="189"/>
      <c r="K20" s="616">
        <v>1379438.21</v>
      </c>
    </row>
    <row r="21" spans="1:11" ht="13.5" customHeight="1">
      <c r="A21" s="104" t="s">
        <v>61</v>
      </c>
      <c r="B21" s="135" t="s">
        <v>171</v>
      </c>
      <c r="C21" s="129"/>
      <c r="D21" s="129"/>
      <c r="E21" s="129"/>
      <c r="F21" s="129"/>
      <c r="G21" s="129"/>
      <c r="H21" s="323">
        <v>10847490.130000001</v>
      </c>
      <c r="I21" s="188"/>
      <c r="J21" s="189"/>
      <c r="K21" s="613">
        <v>6281432.5</v>
      </c>
    </row>
    <row r="22" spans="1:11" ht="13.5" customHeight="1">
      <c r="A22" s="104" t="s">
        <v>62</v>
      </c>
      <c r="B22" s="135" t="s">
        <v>86</v>
      </c>
      <c r="C22" s="129"/>
      <c r="D22" s="129"/>
      <c r="E22" s="129"/>
      <c r="F22" s="129"/>
      <c r="G22" s="129"/>
      <c r="H22" s="323">
        <v>1031424.85</v>
      </c>
      <c r="I22" s="188"/>
      <c r="J22" s="189"/>
      <c r="K22" s="613">
        <v>3012581.17</v>
      </c>
    </row>
    <row r="23" spans="1:11" ht="13.5" customHeight="1">
      <c r="A23" s="104" t="s">
        <v>63</v>
      </c>
      <c r="B23" s="135" t="s">
        <v>87</v>
      </c>
      <c r="C23" s="129"/>
      <c r="D23" s="129"/>
      <c r="E23" s="129"/>
      <c r="F23" s="129"/>
      <c r="G23" s="129"/>
      <c r="H23" s="323">
        <v>7224.67</v>
      </c>
      <c r="I23" s="188"/>
      <c r="J23" s="189"/>
      <c r="K23" s="613">
        <v>429641.14</v>
      </c>
    </row>
    <row r="24" spans="1:11" ht="13.5" customHeight="1">
      <c r="A24" s="104" t="s">
        <v>64</v>
      </c>
      <c r="B24" s="135" t="s">
        <v>85</v>
      </c>
      <c r="C24" s="129"/>
      <c r="D24" s="129"/>
      <c r="E24" s="129"/>
      <c r="F24" s="129"/>
      <c r="G24" s="129"/>
      <c r="H24" s="323"/>
      <c r="I24" s="188"/>
      <c r="J24" s="189"/>
      <c r="K24" s="613">
        <v>0</v>
      </c>
    </row>
    <row r="25" spans="1:11" ht="13.5" customHeight="1">
      <c r="A25" s="104" t="s">
        <v>65</v>
      </c>
      <c r="B25" s="135" t="s">
        <v>80</v>
      </c>
      <c r="C25" s="129"/>
      <c r="D25" s="129"/>
      <c r="E25" s="129"/>
      <c r="F25" s="129"/>
      <c r="G25" s="129"/>
      <c r="H25" s="323">
        <v>1935467.96</v>
      </c>
      <c r="I25" s="188"/>
      <c r="J25" s="189"/>
      <c r="K25" s="613">
        <v>5811665.3799999999</v>
      </c>
    </row>
    <row r="26" spans="1:11" ht="13.5" customHeight="1">
      <c r="A26" s="104" t="s">
        <v>66</v>
      </c>
      <c r="B26" s="135" t="s">
        <v>77</v>
      </c>
      <c r="C26" s="129"/>
      <c r="D26" s="129"/>
      <c r="E26" s="129"/>
      <c r="F26" s="129"/>
      <c r="G26" s="129"/>
      <c r="H26" s="323">
        <v>6511107.8799999999</v>
      </c>
      <c r="I26" s="188"/>
      <c r="J26" s="189"/>
      <c r="K26" s="613">
        <v>9105479.0999999996</v>
      </c>
    </row>
    <row r="27" spans="1:11" ht="13.5" customHeight="1">
      <c r="A27" s="104" t="s">
        <v>67</v>
      </c>
      <c r="B27" s="135" t="s">
        <v>78</v>
      </c>
      <c r="C27" s="129"/>
      <c r="D27" s="129"/>
      <c r="E27" s="129"/>
      <c r="F27" s="129"/>
      <c r="G27" s="129"/>
      <c r="H27" s="323"/>
      <c r="I27" s="188"/>
      <c r="J27" s="189"/>
      <c r="K27" s="613"/>
    </row>
    <row r="28" spans="1:11" ht="13.5" customHeight="1">
      <c r="A28" s="104" t="s">
        <v>68</v>
      </c>
      <c r="B28" s="135" t="s">
        <v>88</v>
      </c>
      <c r="C28" s="129"/>
      <c r="D28" s="129"/>
      <c r="E28" s="129"/>
      <c r="F28" s="129"/>
      <c r="G28" s="129"/>
      <c r="H28" s="323">
        <v>119747.12</v>
      </c>
      <c r="I28" s="188"/>
      <c r="J28" s="189"/>
      <c r="K28" s="613">
        <v>315300.15999999997</v>
      </c>
    </row>
    <row r="29" spans="1:11" ht="13.5" customHeight="1">
      <c r="A29" s="104" t="s">
        <v>69</v>
      </c>
      <c r="B29" s="135" t="s">
        <v>83</v>
      </c>
      <c r="C29" s="129"/>
      <c r="D29" s="129"/>
      <c r="E29" s="129"/>
      <c r="F29" s="129"/>
      <c r="G29" s="129"/>
      <c r="H29" s="323">
        <v>329306.90000000002</v>
      </c>
      <c r="I29" s="188"/>
      <c r="J29" s="189"/>
      <c r="K29" s="613">
        <v>472950.24</v>
      </c>
    </row>
    <row r="30" spans="1:11" ht="13.5" customHeight="1">
      <c r="A30" s="104" t="s">
        <v>70</v>
      </c>
      <c r="B30" s="135" t="s">
        <v>81</v>
      </c>
      <c r="C30" s="129"/>
      <c r="D30" s="129"/>
      <c r="E30" s="129"/>
      <c r="F30" s="129"/>
      <c r="G30" s="129"/>
      <c r="H30" s="323"/>
      <c r="I30" s="188"/>
      <c r="J30" s="188"/>
      <c r="K30" s="613">
        <v>23671.16</v>
      </c>
    </row>
    <row r="31" spans="1:11" ht="13.5" customHeight="1">
      <c r="A31" s="104" t="s">
        <v>71</v>
      </c>
      <c r="B31" s="135" t="s">
        <v>89</v>
      </c>
      <c r="C31" s="129"/>
      <c r="D31" s="129"/>
      <c r="E31" s="129"/>
      <c r="F31" s="129"/>
      <c r="G31" s="129"/>
      <c r="H31" s="323">
        <v>2909130.76</v>
      </c>
      <c r="I31" s="188"/>
      <c r="J31" s="188"/>
      <c r="K31" s="613">
        <v>4234206.96</v>
      </c>
    </row>
    <row r="32" spans="1:11" ht="13.5" customHeight="1">
      <c r="A32" s="104" t="s">
        <v>72</v>
      </c>
      <c r="B32" s="135" t="s">
        <v>90</v>
      </c>
      <c r="C32" s="129"/>
      <c r="D32" s="129"/>
      <c r="E32" s="129"/>
      <c r="F32" s="129"/>
      <c r="G32" s="129"/>
      <c r="H32" s="323"/>
      <c r="I32" s="188"/>
      <c r="J32" s="188"/>
      <c r="K32" s="613"/>
    </row>
    <row r="33" spans="1:11" ht="13.5" thickBot="1">
      <c r="A33" s="104" t="s">
        <v>73</v>
      </c>
      <c r="B33" s="135" t="s">
        <v>79</v>
      </c>
      <c r="C33" s="129"/>
      <c r="D33" s="129"/>
      <c r="E33" s="129"/>
      <c r="F33" s="129"/>
      <c r="G33" s="129"/>
      <c r="H33" s="324">
        <v>1782.16</v>
      </c>
      <c r="I33" s="188"/>
      <c r="J33" s="188"/>
      <c r="K33" s="614">
        <v>25633.98</v>
      </c>
    </row>
    <row r="34" spans="1:11" ht="15" thickBot="1">
      <c r="A34" s="190" t="s">
        <v>82</v>
      </c>
      <c r="B34" s="191"/>
      <c r="C34" s="191"/>
      <c r="D34" s="191"/>
      <c r="E34" s="191"/>
      <c r="F34" s="192"/>
      <c r="G34" s="194"/>
      <c r="H34" s="327">
        <f>SUM(H20:H33)</f>
        <v>25055709.679999996</v>
      </c>
      <c r="I34" s="196"/>
      <c r="J34" s="194"/>
      <c r="K34" s="617">
        <f>SUM(K10,K20:K33)</f>
        <v>31102000</v>
      </c>
    </row>
    <row r="35" spans="1:1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s="13" customFormat="1" ht="15.75">
      <c r="B36" s="6"/>
      <c r="C36" s="6"/>
      <c r="D36" s="6"/>
      <c r="E36" s="6"/>
      <c r="F36" s="6"/>
      <c r="G36" s="6"/>
      <c r="H36" s="6"/>
      <c r="I36" s="6"/>
      <c r="J36" s="6"/>
      <c r="K36" s="6"/>
    </row>
  </sheetData>
  <mergeCells count="7">
    <mergeCell ref="E6:E7"/>
    <mergeCell ref="I6:K6"/>
    <mergeCell ref="F6:H6"/>
    <mergeCell ref="A6:A7"/>
    <mergeCell ref="B6:B7"/>
    <mergeCell ref="C6:C7"/>
    <mergeCell ref="D6:D7"/>
  </mergeCells>
  <phoneticPr fontId="13" type="noConversion"/>
  <pageMargins left="0.23622047244094491" right="0.23622047244094491" top="0.74803149606299213" bottom="0.74803149606299213" header="0.31496062992125984" footer="0.31496062992125984"/>
  <pageSetup paperSize="9" fitToHeight="0" orientation="landscape" horizontalDpi="1200" verticalDpi="1200" r:id="rId1"/>
  <headerFooter alignWithMargins="0">
    <oddFooter>&amp;R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15"/>
  <sheetViews>
    <sheetView tabSelected="1" zoomScaleSheetLayoutView="100" workbookViewId="0">
      <selection activeCell="C14" sqref="C14"/>
    </sheetView>
  </sheetViews>
  <sheetFormatPr defaultRowHeight="11.25"/>
  <cols>
    <col min="1" max="1" width="5.42578125" style="12" customWidth="1"/>
    <col min="2" max="2" width="40" style="12" customWidth="1"/>
    <col min="3" max="3" width="12.7109375" style="12" customWidth="1"/>
    <col min="4" max="4" width="12.5703125" style="12" customWidth="1"/>
    <col min="5" max="16384" width="9.140625" style="12"/>
  </cols>
  <sheetData>
    <row r="1" spans="1:7" s="13" customFormat="1" ht="15.75">
      <c r="A1" s="147"/>
      <c r="B1" s="148" t="s">
        <v>123</v>
      </c>
      <c r="C1" s="434" t="s">
        <v>2382</v>
      </c>
      <c r="D1" s="143"/>
      <c r="E1" s="143"/>
      <c r="F1" s="143"/>
      <c r="G1" s="145"/>
    </row>
    <row r="2" spans="1:7" s="13" customFormat="1" ht="15.75">
      <c r="A2" s="147"/>
      <c r="B2" s="148" t="s">
        <v>124</v>
      </c>
      <c r="C2" s="139">
        <f>'Kadar.ode.'!C2</f>
        <v>7248261</v>
      </c>
      <c r="D2" s="143"/>
      <c r="E2" s="143"/>
      <c r="F2" s="143"/>
      <c r="G2" s="145"/>
    </row>
    <row r="3" spans="1:7" s="13" customFormat="1" ht="15.75">
      <c r="A3" s="147"/>
      <c r="B3" s="148"/>
      <c r="C3" s="139"/>
      <c r="D3" s="143"/>
      <c r="E3" s="143"/>
      <c r="F3" s="143"/>
      <c r="G3" s="145"/>
    </row>
    <row r="4" spans="1:7" ht="14.25">
      <c r="A4" s="147"/>
      <c r="B4" s="275" t="s">
        <v>1634</v>
      </c>
      <c r="C4" s="140" t="s">
        <v>172</v>
      </c>
      <c r="D4" s="144"/>
      <c r="E4" s="144"/>
      <c r="F4" s="144"/>
      <c r="G4" s="146"/>
    </row>
    <row r="5" spans="1:7" ht="15.75">
      <c r="A5" s="48"/>
      <c r="B5" s="136"/>
      <c r="C5" s="81"/>
      <c r="D5" s="46"/>
    </row>
    <row r="6" spans="1:7" ht="12.75">
      <c r="A6" s="554" t="s">
        <v>6</v>
      </c>
      <c r="B6" s="504" t="s">
        <v>16</v>
      </c>
      <c r="C6" s="504" t="s">
        <v>15</v>
      </c>
      <c r="D6" s="504"/>
    </row>
    <row r="7" spans="1:7" ht="22.5">
      <c r="A7" s="554"/>
      <c r="B7" s="504"/>
      <c r="C7" s="461" t="s">
        <v>2406</v>
      </c>
      <c r="D7" s="466" t="s">
        <v>2416</v>
      </c>
    </row>
    <row r="8" spans="1:7" ht="22.5">
      <c r="A8" s="441">
        <v>1</v>
      </c>
      <c r="B8" s="152" t="s">
        <v>2385</v>
      </c>
      <c r="C8" s="153">
        <f>SUM(C9)</f>
        <v>16388557.640000001</v>
      </c>
      <c r="D8" s="440">
        <v>15699000</v>
      </c>
    </row>
    <row r="9" spans="1:7">
      <c r="A9" s="442" t="s">
        <v>2397</v>
      </c>
      <c r="B9" s="152" t="s">
        <v>2386</v>
      </c>
      <c r="C9" s="153">
        <v>16388557.640000001</v>
      </c>
      <c r="D9" s="153">
        <v>15699000</v>
      </c>
    </row>
    <row r="10" spans="1:7" ht="33.75">
      <c r="A10" s="443">
        <v>2</v>
      </c>
      <c r="B10" s="152" t="s">
        <v>2387</v>
      </c>
      <c r="C10" s="153">
        <f>SUM(C11:C14)</f>
        <v>3967639.47</v>
      </c>
      <c r="D10" s="440">
        <f>SUM(D11:D14)</f>
        <v>5509000</v>
      </c>
    </row>
    <row r="11" spans="1:7">
      <c r="A11" s="441" t="s">
        <v>2388</v>
      </c>
      <c r="B11" s="154" t="s">
        <v>2389</v>
      </c>
      <c r="C11" s="153">
        <v>37179.660000000003</v>
      </c>
      <c r="D11" s="153">
        <v>970000</v>
      </c>
    </row>
    <row r="12" spans="1:7" s="13" customFormat="1" ht="15.75">
      <c r="A12" s="441" t="s">
        <v>2390</v>
      </c>
      <c r="B12" s="152" t="s">
        <v>2391</v>
      </c>
      <c r="C12" s="153">
        <v>735247.29</v>
      </c>
      <c r="D12" s="153">
        <v>1268000</v>
      </c>
    </row>
    <row r="13" spans="1:7" s="13" customFormat="1" ht="23.25">
      <c r="A13" s="443" t="s">
        <v>2392</v>
      </c>
      <c r="B13" s="152" t="s">
        <v>2393</v>
      </c>
      <c r="C13" s="155">
        <v>3194384.25</v>
      </c>
      <c r="D13" s="200">
        <v>3200000</v>
      </c>
    </row>
    <row r="14" spans="1:7" s="13" customFormat="1" ht="15.75">
      <c r="A14" s="441" t="s">
        <v>2394</v>
      </c>
      <c r="B14" s="152" t="s">
        <v>2395</v>
      </c>
      <c r="C14" s="153">
        <v>828.27</v>
      </c>
      <c r="D14" s="153">
        <v>71000</v>
      </c>
    </row>
    <row r="15" spans="1:7">
      <c r="A15" s="153"/>
      <c r="B15" s="152" t="s">
        <v>2396</v>
      </c>
      <c r="C15" s="153">
        <f>SUM(C10,C8)</f>
        <v>20356197.109999999</v>
      </c>
      <c r="D15" s="153">
        <f>SUM(D10,D8)</f>
        <v>21208000</v>
      </c>
    </row>
  </sheetData>
  <mergeCells count="3">
    <mergeCell ref="A6:A7"/>
    <mergeCell ref="B6:B7"/>
    <mergeCell ref="C6:D6"/>
  </mergeCells>
  <phoneticPr fontId="13" type="noConversion"/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322"/>
  <sheetViews>
    <sheetView topLeftCell="A298" zoomScaleSheetLayoutView="100" workbookViewId="0">
      <selection activeCell="L272" sqref="L272"/>
    </sheetView>
  </sheetViews>
  <sheetFormatPr defaultRowHeight="12.75"/>
  <cols>
    <col min="1" max="1" width="9" customWidth="1"/>
    <col min="2" max="2" width="29.140625" customWidth="1"/>
    <col min="3" max="3" width="10.42578125" customWidth="1"/>
    <col min="4" max="7" width="6.7109375" customWidth="1"/>
    <col min="8" max="8" width="23.140625" customWidth="1"/>
  </cols>
  <sheetData>
    <row r="1" spans="1:10">
      <c r="A1" s="274"/>
      <c r="B1" s="436" t="s">
        <v>123</v>
      </c>
      <c r="C1" s="482" t="str">
        <f>'Kadar.ode.'!C1</f>
        <v>Специјална болница за неспецифичне плућне болести "Сокобања" - Сокобања</v>
      </c>
      <c r="D1" s="483"/>
      <c r="E1" s="483"/>
      <c r="F1" s="483"/>
      <c r="G1" s="483"/>
      <c r="H1" s="483"/>
      <c r="I1" s="483"/>
      <c r="J1" s="484"/>
    </row>
    <row r="2" spans="1:10">
      <c r="A2" s="274"/>
      <c r="B2" s="436" t="s">
        <v>124</v>
      </c>
      <c r="C2" s="482">
        <f>'Kadar.ode.'!C2</f>
        <v>7248261</v>
      </c>
      <c r="D2" s="483"/>
      <c r="E2" s="483"/>
      <c r="F2" s="483"/>
      <c r="G2" s="483"/>
      <c r="H2" s="483"/>
      <c r="I2" s="483"/>
      <c r="J2" s="484"/>
    </row>
    <row r="3" spans="1:10">
      <c r="A3" s="274"/>
      <c r="B3" s="436"/>
      <c r="C3" s="482"/>
      <c r="D3" s="483"/>
      <c r="E3" s="483"/>
      <c r="F3" s="483"/>
      <c r="G3" s="483"/>
      <c r="H3" s="483"/>
      <c r="I3" s="483"/>
      <c r="J3" s="484"/>
    </row>
    <row r="4" spans="1:10" ht="48.75" customHeight="1">
      <c r="A4" s="274"/>
      <c r="B4" s="436" t="s">
        <v>2300</v>
      </c>
      <c r="C4" s="607" t="s">
        <v>1636</v>
      </c>
      <c r="D4" s="608"/>
      <c r="E4" s="608"/>
      <c r="F4" s="608"/>
      <c r="G4" s="608"/>
      <c r="H4" s="608"/>
      <c r="I4" s="608"/>
      <c r="J4" s="609"/>
    </row>
    <row r="5" spans="1:10" ht="14.25">
      <c r="A5" s="274"/>
      <c r="B5" s="436" t="s">
        <v>160</v>
      </c>
      <c r="C5" s="536"/>
      <c r="D5" s="537"/>
      <c r="E5" s="537"/>
      <c r="F5" s="537"/>
      <c r="G5" s="537"/>
      <c r="H5" s="537"/>
      <c r="I5" s="537"/>
      <c r="J5" s="538"/>
    </row>
    <row r="6" spans="1:10" ht="16.5" thickBot="1">
      <c r="A6" s="128"/>
      <c r="B6" s="128"/>
      <c r="C6" s="128"/>
      <c r="D6" s="128"/>
      <c r="E6" s="128"/>
      <c r="F6" s="128"/>
      <c r="G6" s="258"/>
      <c r="H6" s="258"/>
    </row>
    <row r="7" spans="1:10" ht="36" customHeight="1" thickTop="1">
      <c r="A7" s="306" t="s">
        <v>91</v>
      </c>
      <c r="B7" s="611" t="s">
        <v>161</v>
      </c>
      <c r="C7" s="612"/>
      <c r="D7" s="612"/>
      <c r="E7" s="612"/>
      <c r="F7" s="612"/>
      <c r="G7" s="612"/>
      <c r="H7" s="612"/>
    </row>
    <row r="8" spans="1:10" ht="13.5" thickBot="1">
      <c r="A8" s="279"/>
      <c r="B8" s="604"/>
      <c r="C8" s="605"/>
      <c r="D8" s="605"/>
      <c r="E8" s="605"/>
      <c r="F8" s="605"/>
      <c r="G8" s="605"/>
      <c r="H8" s="605"/>
    </row>
    <row r="9" spans="1:10" ht="13.5" thickTop="1">
      <c r="A9" s="328" t="s">
        <v>1654</v>
      </c>
      <c r="B9" s="606" t="s">
        <v>1656</v>
      </c>
      <c r="C9" s="606"/>
      <c r="D9" s="606"/>
      <c r="E9" s="606"/>
      <c r="F9" s="606"/>
      <c r="G9" s="606"/>
      <c r="H9" s="606"/>
    </row>
    <row r="10" spans="1:10">
      <c r="A10" s="328" t="s">
        <v>1655</v>
      </c>
      <c r="B10" s="563" t="s">
        <v>1657</v>
      </c>
      <c r="C10" s="564"/>
      <c r="D10" s="564"/>
      <c r="E10" s="564"/>
      <c r="F10" s="564"/>
      <c r="G10" s="564"/>
      <c r="H10" s="565"/>
    </row>
    <row r="11" spans="1:10">
      <c r="A11" s="328" t="s">
        <v>1658</v>
      </c>
      <c r="B11" s="563" t="s">
        <v>1855</v>
      </c>
      <c r="C11" s="564"/>
      <c r="D11" s="564"/>
      <c r="E11" s="564"/>
      <c r="F11" s="564"/>
      <c r="G11" s="564"/>
      <c r="H11" s="565"/>
    </row>
    <row r="12" spans="1:10">
      <c r="A12" s="329" t="s">
        <v>1723</v>
      </c>
      <c r="B12" s="563" t="s">
        <v>1856</v>
      </c>
      <c r="C12" s="564"/>
      <c r="D12" s="564"/>
      <c r="E12" s="564"/>
      <c r="F12" s="564"/>
      <c r="G12" s="564"/>
      <c r="H12" s="565"/>
    </row>
    <row r="13" spans="1:10">
      <c r="A13" s="330" t="s">
        <v>1660</v>
      </c>
      <c r="B13" s="563" t="s">
        <v>1857</v>
      </c>
      <c r="C13" s="564"/>
      <c r="D13" s="564"/>
      <c r="E13" s="564"/>
      <c r="F13" s="564"/>
      <c r="G13" s="564"/>
      <c r="H13" s="565"/>
    </row>
    <row r="14" spans="1:10">
      <c r="A14" s="329" t="s">
        <v>1725</v>
      </c>
      <c r="B14" s="563" t="s">
        <v>1858</v>
      </c>
      <c r="C14" s="564"/>
      <c r="D14" s="564"/>
      <c r="E14" s="564"/>
      <c r="F14" s="564"/>
      <c r="G14" s="564"/>
      <c r="H14" s="565"/>
    </row>
    <row r="15" spans="1:10">
      <c r="A15" s="329" t="s">
        <v>1727</v>
      </c>
      <c r="B15" s="563" t="s">
        <v>1859</v>
      </c>
      <c r="C15" s="564"/>
      <c r="D15" s="564"/>
      <c r="E15" s="564"/>
      <c r="F15" s="564"/>
      <c r="G15" s="564"/>
      <c r="H15" s="565"/>
    </row>
    <row r="16" spans="1:10">
      <c r="A16" s="329" t="s">
        <v>1729</v>
      </c>
      <c r="B16" s="563" t="s">
        <v>1730</v>
      </c>
      <c r="C16" s="564"/>
      <c r="D16" s="564"/>
      <c r="E16" s="564"/>
      <c r="F16" s="564"/>
      <c r="G16" s="564"/>
      <c r="H16" s="565"/>
    </row>
    <row r="17" spans="1:8">
      <c r="A17" s="329" t="s">
        <v>1661</v>
      </c>
      <c r="B17" s="563" t="s">
        <v>1675</v>
      </c>
      <c r="C17" s="564"/>
      <c r="D17" s="564"/>
      <c r="E17" s="564"/>
      <c r="F17" s="564"/>
      <c r="G17" s="564"/>
      <c r="H17" s="565"/>
    </row>
    <row r="18" spans="1:8">
      <c r="A18" s="329" t="s">
        <v>1663</v>
      </c>
      <c r="B18" s="563" t="s">
        <v>1677</v>
      </c>
      <c r="C18" s="564"/>
      <c r="D18" s="564"/>
      <c r="E18" s="564"/>
      <c r="F18" s="564"/>
      <c r="G18" s="564"/>
      <c r="H18" s="565"/>
    </row>
    <row r="19" spans="1:8">
      <c r="A19" s="331" t="s">
        <v>1664</v>
      </c>
      <c r="B19" s="563" t="s">
        <v>1860</v>
      </c>
      <c r="C19" s="564"/>
      <c r="D19" s="564"/>
      <c r="E19" s="564"/>
      <c r="F19" s="564"/>
      <c r="G19" s="564"/>
      <c r="H19" s="565"/>
    </row>
    <row r="20" spans="1:8">
      <c r="A20" s="330" t="s">
        <v>1805</v>
      </c>
      <c r="B20" s="563" t="s">
        <v>1806</v>
      </c>
      <c r="C20" s="564"/>
      <c r="D20" s="564"/>
      <c r="E20" s="564"/>
      <c r="F20" s="564"/>
      <c r="G20" s="564"/>
      <c r="H20" s="565"/>
    </row>
    <row r="21" spans="1:8">
      <c r="A21" s="332" t="s">
        <v>1861</v>
      </c>
      <c r="B21" s="563" t="s">
        <v>1862</v>
      </c>
      <c r="C21" s="564"/>
      <c r="D21" s="564"/>
      <c r="E21" s="564"/>
      <c r="F21" s="564"/>
      <c r="G21" s="564"/>
      <c r="H21" s="565"/>
    </row>
    <row r="22" spans="1:8">
      <c r="A22" s="330" t="s">
        <v>1807</v>
      </c>
      <c r="B22" s="563" t="s">
        <v>1863</v>
      </c>
      <c r="C22" s="564"/>
      <c r="D22" s="564"/>
      <c r="E22" s="564"/>
      <c r="F22" s="564"/>
      <c r="G22" s="564"/>
      <c r="H22" s="565"/>
    </row>
    <row r="23" spans="1:8">
      <c r="A23" s="330" t="s">
        <v>1809</v>
      </c>
      <c r="B23" s="563" t="s">
        <v>1864</v>
      </c>
      <c r="C23" s="564"/>
      <c r="D23" s="564"/>
      <c r="E23" s="564"/>
      <c r="F23" s="564"/>
      <c r="G23" s="564"/>
      <c r="H23" s="565"/>
    </row>
    <row r="24" spans="1:8">
      <c r="A24" s="330" t="s">
        <v>1665</v>
      </c>
      <c r="B24" s="563" t="s">
        <v>1678</v>
      </c>
      <c r="C24" s="564"/>
      <c r="D24" s="564"/>
      <c r="E24" s="564"/>
      <c r="F24" s="564"/>
      <c r="G24" s="564"/>
      <c r="H24" s="565"/>
    </row>
    <row r="25" spans="1:8">
      <c r="A25" s="329" t="s">
        <v>1811</v>
      </c>
      <c r="B25" s="563" t="s">
        <v>1732</v>
      </c>
      <c r="C25" s="564"/>
      <c r="D25" s="564"/>
      <c r="E25" s="564"/>
      <c r="F25" s="564"/>
      <c r="G25" s="564"/>
      <c r="H25" s="565"/>
    </row>
    <row r="26" spans="1:8">
      <c r="A26" s="330" t="s">
        <v>1668</v>
      </c>
      <c r="B26" s="563" t="s">
        <v>1679</v>
      </c>
      <c r="C26" s="564"/>
      <c r="D26" s="564"/>
      <c r="E26" s="564"/>
      <c r="F26" s="564"/>
      <c r="G26" s="564"/>
      <c r="H26" s="565"/>
    </row>
    <row r="27" spans="1:8">
      <c r="A27" s="330" t="s">
        <v>1733</v>
      </c>
      <c r="B27" s="563" t="s">
        <v>1734</v>
      </c>
      <c r="C27" s="564"/>
      <c r="D27" s="564"/>
      <c r="E27" s="564"/>
      <c r="F27" s="564"/>
      <c r="G27" s="564"/>
      <c r="H27" s="565"/>
    </row>
    <row r="28" spans="1:8">
      <c r="A28" s="329" t="s">
        <v>1762</v>
      </c>
      <c r="B28" s="563" t="s">
        <v>1812</v>
      </c>
      <c r="C28" s="564"/>
      <c r="D28" s="564"/>
      <c r="E28" s="564"/>
      <c r="F28" s="564"/>
      <c r="G28" s="564"/>
      <c r="H28" s="565"/>
    </row>
    <row r="29" spans="1:8">
      <c r="A29" s="329" t="s">
        <v>1763</v>
      </c>
      <c r="B29" s="563" t="s">
        <v>1865</v>
      </c>
      <c r="C29" s="564"/>
      <c r="D29" s="564"/>
      <c r="E29" s="564"/>
      <c r="F29" s="564"/>
      <c r="G29" s="564"/>
      <c r="H29" s="565"/>
    </row>
    <row r="30" spans="1:8">
      <c r="A30" s="331" t="s">
        <v>1818</v>
      </c>
      <c r="B30" s="563" t="s">
        <v>1866</v>
      </c>
      <c r="C30" s="564"/>
      <c r="D30" s="564"/>
      <c r="E30" s="564"/>
      <c r="F30" s="564"/>
      <c r="G30" s="564"/>
      <c r="H30" s="565"/>
    </row>
    <row r="31" spans="1:8">
      <c r="A31" s="330" t="s">
        <v>1867</v>
      </c>
      <c r="B31" s="563" t="s">
        <v>1680</v>
      </c>
      <c r="C31" s="564"/>
      <c r="D31" s="564"/>
      <c r="E31" s="564"/>
      <c r="F31" s="564"/>
      <c r="G31" s="564"/>
      <c r="H31" s="565"/>
    </row>
    <row r="32" spans="1:8">
      <c r="A32" s="330" t="s">
        <v>1687</v>
      </c>
      <c r="B32" s="563" t="s">
        <v>1703</v>
      </c>
      <c r="C32" s="564"/>
      <c r="D32" s="564"/>
      <c r="E32" s="564"/>
      <c r="F32" s="564"/>
      <c r="G32" s="564"/>
      <c r="H32" s="565"/>
    </row>
    <row r="33" spans="1:8">
      <c r="A33" s="330" t="s">
        <v>1735</v>
      </c>
      <c r="B33" s="563" t="s">
        <v>1868</v>
      </c>
      <c r="C33" s="564"/>
      <c r="D33" s="564"/>
      <c r="E33" s="564"/>
      <c r="F33" s="564"/>
      <c r="G33" s="564"/>
      <c r="H33" s="565"/>
    </row>
    <row r="34" spans="1:8">
      <c r="A34" s="331" t="s">
        <v>1737</v>
      </c>
      <c r="B34" s="563" t="s">
        <v>1869</v>
      </c>
      <c r="C34" s="564"/>
      <c r="D34" s="564"/>
      <c r="E34" s="564"/>
      <c r="F34" s="564"/>
      <c r="G34" s="564"/>
      <c r="H34" s="565"/>
    </row>
    <row r="35" spans="1:8">
      <c r="A35" s="329" t="s">
        <v>1765</v>
      </c>
      <c r="B35" s="563" t="s">
        <v>1766</v>
      </c>
      <c r="C35" s="564"/>
      <c r="D35" s="564"/>
      <c r="E35" s="564"/>
      <c r="F35" s="564"/>
      <c r="G35" s="564"/>
      <c r="H35" s="565"/>
    </row>
    <row r="36" spans="1:8">
      <c r="A36" s="329" t="s">
        <v>1767</v>
      </c>
      <c r="B36" s="563" t="s">
        <v>1768</v>
      </c>
      <c r="C36" s="564"/>
      <c r="D36" s="564"/>
      <c r="E36" s="564"/>
      <c r="F36" s="564"/>
      <c r="G36" s="564"/>
      <c r="H36" s="565"/>
    </row>
    <row r="37" spans="1:8">
      <c r="A37" s="330" t="s">
        <v>1739</v>
      </c>
      <c r="B37" s="563" t="s">
        <v>1740</v>
      </c>
      <c r="C37" s="564"/>
      <c r="D37" s="564"/>
      <c r="E37" s="564"/>
      <c r="F37" s="564"/>
      <c r="G37" s="564"/>
      <c r="H37" s="565"/>
    </row>
    <row r="38" spans="1:8">
      <c r="A38" s="329" t="s">
        <v>1769</v>
      </c>
      <c r="B38" s="563" t="s">
        <v>1770</v>
      </c>
      <c r="C38" s="564"/>
      <c r="D38" s="564"/>
      <c r="E38" s="564"/>
      <c r="F38" s="564"/>
      <c r="G38" s="564"/>
      <c r="H38" s="565"/>
    </row>
    <row r="39" spans="1:8">
      <c r="A39" s="329" t="s">
        <v>1771</v>
      </c>
      <c r="B39" s="563" t="s">
        <v>1870</v>
      </c>
      <c r="C39" s="564"/>
      <c r="D39" s="564"/>
      <c r="E39" s="564"/>
      <c r="F39" s="564"/>
      <c r="G39" s="564"/>
      <c r="H39" s="565"/>
    </row>
    <row r="40" spans="1:8">
      <c r="A40" s="330" t="s">
        <v>1741</v>
      </c>
      <c r="B40" s="563" t="s">
        <v>1871</v>
      </c>
      <c r="C40" s="564"/>
      <c r="D40" s="564"/>
      <c r="E40" s="564"/>
      <c r="F40" s="564"/>
      <c r="G40" s="564"/>
      <c r="H40" s="565"/>
    </row>
    <row r="41" spans="1:8">
      <c r="A41" s="330" t="s">
        <v>1743</v>
      </c>
      <c r="B41" s="563" t="s">
        <v>1744</v>
      </c>
      <c r="C41" s="564"/>
      <c r="D41" s="564"/>
      <c r="E41" s="564"/>
      <c r="F41" s="564"/>
      <c r="G41" s="564"/>
      <c r="H41" s="565"/>
    </row>
    <row r="42" spans="1:8">
      <c r="A42" s="329" t="s">
        <v>1745</v>
      </c>
      <c r="B42" s="563" t="s">
        <v>1746</v>
      </c>
      <c r="C42" s="564"/>
      <c r="D42" s="564"/>
      <c r="E42" s="564"/>
      <c r="F42" s="564"/>
      <c r="G42" s="564"/>
      <c r="H42" s="565"/>
    </row>
    <row r="43" spans="1:8">
      <c r="A43" s="330" t="s">
        <v>1747</v>
      </c>
      <c r="B43" s="563" t="s">
        <v>1872</v>
      </c>
      <c r="C43" s="564"/>
      <c r="D43" s="564"/>
      <c r="E43" s="564"/>
      <c r="F43" s="564"/>
      <c r="G43" s="564"/>
      <c r="H43" s="565"/>
    </row>
    <row r="44" spans="1:8">
      <c r="A44" s="330" t="s">
        <v>1748</v>
      </c>
      <c r="B44" s="563" t="s">
        <v>1873</v>
      </c>
      <c r="C44" s="564"/>
      <c r="D44" s="564"/>
      <c r="E44" s="564"/>
      <c r="F44" s="564"/>
      <c r="G44" s="564"/>
      <c r="H44" s="565"/>
    </row>
    <row r="45" spans="1:8">
      <c r="A45" s="330" t="s">
        <v>1751</v>
      </c>
      <c r="B45" s="563" t="s">
        <v>1874</v>
      </c>
      <c r="C45" s="564"/>
      <c r="D45" s="564"/>
      <c r="E45" s="564"/>
      <c r="F45" s="564"/>
      <c r="G45" s="564"/>
      <c r="H45" s="565"/>
    </row>
    <row r="46" spans="1:8">
      <c r="A46" s="330" t="s">
        <v>1753</v>
      </c>
      <c r="B46" s="563" t="s">
        <v>1875</v>
      </c>
      <c r="C46" s="564"/>
      <c r="D46" s="564"/>
      <c r="E46" s="564"/>
      <c r="F46" s="564"/>
      <c r="G46" s="564"/>
      <c r="H46" s="565"/>
    </row>
    <row r="47" spans="1:8">
      <c r="A47" s="330" t="s">
        <v>1755</v>
      </c>
      <c r="B47" s="563" t="s">
        <v>1876</v>
      </c>
      <c r="C47" s="564"/>
      <c r="D47" s="564"/>
      <c r="E47" s="564"/>
      <c r="F47" s="564"/>
      <c r="G47" s="564"/>
      <c r="H47" s="565"/>
    </row>
    <row r="48" spans="1:8">
      <c r="A48" s="336" t="s">
        <v>1877</v>
      </c>
      <c r="B48" s="563" t="s">
        <v>1878</v>
      </c>
      <c r="C48" s="564"/>
      <c r="D48" s="564"/>
      <c r="E48" s="564"/>
      <c r="F48" s="564"/>
      <c r="G48" s="564"/>
      <c r="H48" s="565"/>
    </row>
    <row r="49" spans="1:8">
      <c r="A49" s="336">
        <v>55032002</v>
      </c>
      <c r="B49" s="566" t="s">
        <v>1879</v>
      </c>
      <c r="C49" s="567"/>
      <c r="D49" s="567"/>
      <c r="E49" s="567"/>
      <c r="F49" s="567"/>
      <c r="G49" s="567"/>
      <c r="H49" s="568"/>
    </row>
    <row r="50" spans="1:8">
      <c r="A50" s="336" t="s">
        <v>1880</v>
      </c>
      <c r="B50" s="563" t="s">
        <v>1881</v>
      </c>
      <c r="C50" s="564"/>
      <c r="D50" s="564"/>
      <c r="E50" s="564"/>
      <c r="F50" s="564"/>
      <c r="G50" s="564"/>
      <c r="H50" s="565"/>
    </row>
    <row r="51" spans="1:8">
      <c r="A51" s="336" t="s">
        <v>2175</v>
      </c>
      <c r="B51" s="563" t="s">
        <v>1882</v>
      </c>
      <c r="C51" s="564"/>
      <c r="D51" s="564"/>
      <c r="E51" s="564"/>
      <c r="F51" s="564"/>
      <c r="G51" s="564"/>
      <c r="H51" s="565"/>
    </row>
    <row r="52" spans="1:8">
      <c r="A52" s="336" t="s">
        <v>1883</v>
      </c>
      <c r="B52" s="563" t="s">
        <v>1884</v>
      </c>
      <c r="C52" s="564"/>
      <c r="D52" s="564"/>
      <c r="E52" s="564"/>
      <c r="F52" s="564"/>
      <c r="G52" s="564"/>
      <c r="H52" s="565"/>
    </row>
    <row r="53" spans="1:8">
      <c r="A53" s="337" t="s">
        <v>1885</v>
      </c>
      <c r="B53" s="563" t="s">
        <v>1886</v>
      </c>
      <c r="C53" s="564"/>
      <c r="D53" s="564"/>
      <c r="E53" s="564"/>
      <c r="F53" s="564"/>
      <c r="G53" s="564"/>
      <c r="H53" s="565"/>
    </row>
    <row r="54" spans="1:8">
      <c r="A54" s="337" t="s">
        <v>118</v>
      </c>
      <c r="B54" s="563" t="s">
        <v>1887</v>
      </c>
      <c r="C54" s="564"/>
      <c r="D54" s="564"/>
      <c r="E54" s="564"/>
      <c r="F54" s="564"/>
      <c r="G54" s="564"/>
      <c r="H54" s="565"/>
    </row>
    <row r="55" spans="1:8">
      <c r="A55" s="337" t="s">
        <v>1888</v>
      </c>
      <c r="B55" s="563" t="s">
        <v>1889</v>
      </c>
      <c r="C55" s="564"/>
      <c r="D55" s="564"/>
      <c r="E55" s="564"/>
      <c r="F55" s="564"/>
      <c r="G55" s="564"/>
      <c r="H55" s="565"/>
    </row>
    <row r="56" spans="1:8">
      <c r="A56" s="337" t="s">
        <v>1890</v>
      </c>
      <c r="B56" s="563" t="s">
        <v>1891</v>
      </c>
      <c r="C56" s="564"/>
      <c r="D56" s="564"/>
      <c r="E56" s="564"/>
      <c r="F56" s="564"/>
      <c r="G56" s="564"/>
      <c r="H56" s="565"/>
    </row>
    <row r="57" spans="1:8">
      <c r="A57" s="332" t="s">
        <v>1892</v>
      </c>
      <c r="B57" s="563" t="s">
        <v>1893</v>
      </c>
      <c r="C57" s="564"/>
      <c r="D57" s="564"/>
      <c r="E57" s="564"/>
      <c r="F57" s="564"/>
      <c r="G57" s="564"/>
      <c r="H57" s="565"/>
    </row>
    <row r="58" spans="1:8">
      <c r="A58" s="337" t="s">
        <v>1894</v>
      </c>
      <c r="B58" s="563" t="s">
        <v>1895</v>
      </c>
      <c r="C58" s="564"/>
      <c r="D58" s="564"/>
      <c r="E58" s="564"/>
      <c r="F58" s="564"/>
      <c r="G58" s="564"/>
      <c r="H58" s="565"/>
    </row>
    <row r="59" spans="1:8">
      <c r="A59" s="337" t="s">
        <v>1896</v>
      </c>
      <c r="B59" s="563" t="s">
        <v>1897</v>
      </c>
      <c r="C59" s="564"/>
      <c r="D59" s="564"/>
      <c r="E59" s="564"/>
      <c r="F59" s="564"/>
      <c r="G59" s="564"/>
      <c r="H59" s="565"/>
    </row>
    <row r="60" spans="1:8">
      <c r="A60" s="337" t="s">
        <v>1898</v>
      </c>
      <c r="B60" s="563" t="s">
        <v>1899</v>
      </c>
      <c r="C60" s="564"/>
      <c r="D60" s="564"/>
      <c r="E60" s="564"/>
      <c r="F60" s="564"/>
      <c r="G60" s="564"/>
      <c r="H60" s="565"/>
    </row>
    <row r="61" spans="1:8">
      <c r="A61" s="337" t="s">
        <v>1900</v>
      </c>
      <c r="B61" s="563" t="s">
        <v>1901</v>
      </c>
      <c r="C61" s="564"/>
      <c r="D61" s="564"/>
      <c r="E61" s="564"/>
      <c r="F61" s="564"/>
      <c r="G61" s="564"/>
      <c r="H61" s="565"/>
    </row>
    <row r="62" spans="1:8">
      <c r="A62" s="337" t="s">
        <v>1902</v>
      </c>
      <c r="B62" s="563" t="s">
        <v>1903</v>
      </c>
      <c r="C62" s="564"/>
      <c r="D62" s="564"/>
      <c r="E62" s="564"/>
      <c r="F62" s="564"/>
      <c r="G62" s="564"/>
      <c r="H62" s="565"/>
    </row>
    <row r="63" spans="1:8">
      <c r="A63" s="337" t="s">
        <v>1904</v>
      </c>
      <c r="B63" s="563" t="s">
        <v>1905</v>
      </c>
      <c r="C63" s="564"/>
      <c r="D63" s="564"/>
      <c r="E63" s="564"/>
      <c r="F63" s="564"/>
      <c r="G63" s="564"/>
      <c r="H63" s="565"/>
    </row>
    <row r="64" spans="1:8">
      <c r="A64" s="337">
        <v>56301002</v>
      </c>
      <c r="B64" s="566" t="s">
        <v>2410</v>
      </c>
      <c r="C64" s="567"/>
      <c r="D64" s="567"/>
      <c r="E64" s="567"/>
      <c r="F64" s="567"/>
      <c r="G64" s="567"/>
      <c r="H64" s="568"/>
    </row>
    <row r="65" spans="1:8" ht="17.25" customHeight="1">
      <c r="A65" s="337">
        <v>56307001</v>
      </c>
      <c r="B65" s="566" t="s">
        <v>2409</v>
      </c>
      <c r="C65" s="567"/>
      <c r="D65" s="567"/>
      <c r="E65" s="567"/>
      <c r="F65" s="567"/>
      <c r="G65" s="567"/>
      <c r="H65" s="568"/>
    </row>
    <row r="66" spans="1:8">
      <c r="A66" s="337">
        <v>56401002</v>
      </c>
      <c r="B66" s="566" t="s">
        <v>2412</v>
      </c>
      <c r="C66" s="567"/>
      <c r="D66" s="567"/>
      <c r="E66" s="567"/>
      <c r="F66" s="567"/>
      <c r="G66" s="567"/>
      <c r="H66" s="568"/>
    </row>
    <row r="67" spans="1:8">
      <c r="A67" s="337">
        <v>56407001</v>
      </c>
      <c r="B67" s="566" t="s">
        <v>2411</v>
      </c>
      <c r="C67" s="567"/>
      <c r="D67" s="567"/>
      <c r="E67" s="567"/>
      <c r="F67" s="567"/>
      <c r="G67" s="567"/>
      <c r="H67" s="568"/>
    </row>
    <row r="68" spans="1:8">
      <c r="A68" s="336" t="s">
        <v>1906</v>
      </c>
      <c r="B68" s="563" t="s">
        <v>1907</v>
      </c>
      <c r="C68" s="564"/>
      <c r="D68" s="564"/>
      <c r="E68" s="564"/>
      <c r="F68" s="564"/>
      <c r="G68" s="564"/>
      <c r="H68" s="565"/>
    </row>
    <row r="69" spans="1:8">
      <c r="A69" s="336" t="s">
        <v>2179</v>
      </c>
      <c r="B69" s="333" t="s">
        <v>2180</v>
      </c>
      <c r="C69" s="334"/>
      <c r="D69" s="334"/>
      <c r="E69" s="334"/>
      <c r="F69" s="334"/>
      <c r="G69" s="334"/>
      <c r="H69" s="335"/>
    </row>
    <row r="70" spans="1:8">
      <c r="A70" s="336">
        <v>57506001</v>
      </c>
      <c r="B70" s="566" t="s">
        <v>1908</v>
      </c>
      <c r="C70" s="567"/>
      <c r="D70" s="567"/>
      <c r="E70" s="567"/>
      <c r="F70" s="567"/>
      <c r="G70" s="567"/>
      <c r="H70" s="568"/>
    </row>
    <row r="71" spans="1:8">
      <c r="A71" s="336" t="s">
        <v>1909</v>
      </c>
      <c r="B71" s="563" t="s">
        <v>1910</v>
      </c>
      <c r="C71" s="564"/>
      <c r="D71" s="564"/>
      <c r="E71" s="564"/>
      <c r="F71" s="564"/>
      <c r="G71" s="564"/>
      <c r="H71" s="565"/>
    </row>
    <row r="72" spans="1:8">
      <c r="A72" s="336" t="s">
        <v>2181</v>
      </c>
      <c r="B72" s="563" t="s">
        <v>1910</v>
      </c>
      <c r="C72" s="564"/>
      <c r="D72" s="564"/>
      <c r="E72" s="564"/>
      <c r="F72" s="564"/>
      <c r="G72" s="564"/>
      <c r="H72" s="565"/>
    </row>
    <row r="73" spans="1:8">
      <c r="A73" s="336">
        <v>57506011</v>
      </c>
      <c r="B73" s="566" t="s">
        <v>1911</v>
      </c>
      <c r="C73" s="567"/>
      <c r="D73" s="567"/>
      <c r="E73" s="567"/>
      <c r="F73" s="567"/>
      <c r="G73" s="567"/>
      <c r="H73" s="568"/>
    </row>
    <row r="74" spans="1:8">
      <c r="A74" s="336" t="s">
        <v>1912</v>
      </c>
      <c r="B74" s="563" t="s">
        <v>1913</v>
      </c>
      <c r="C74" s="564"/>
      <c r="D74" s="564"/>
      <c r="E74" s="564"/>
      <c r="F74" s="564"/>
      <c r="G74" s="564"/>
      <c r="H74" s="565"/>
    </row>
    <row r="75" spans="1:8">
      <c r="A75" s="336" t="s">
        <v>2182</v>
      </c>
      <c r="B75" s="563" t="s">
        <v>1913</v>
      </c>
      <c r="C75" s="564"/>
      <c r="D75" s="564"/>
      <c r="E75" s="564"/>
      <c r="F75" s="564"/>
      <c r="G75" s="564"/>
      <c r="H75" s="565"/>
    </row>
    <row r="76" spans="1:8">
      <c r="A76" s="336">
        <v>57512031</v>
      </c>
      <c r="B76" s="566" t="s">
        <v>1914</v>
      </c>
      <c r="C76" s="567"/>
      <c r="D76" s="567"/>
      <c r="E76" s="567"/>
      <c r="F76" s="567"/>
      <c r="G76" s="567"/>
      <c r="H76" s="568"/>
    </row>
    <row r="77" spans="1:8">
      <c r="A77" s="336" t="s">
        <v>1915</v>
      </c>
      <c r="B77" s="563" t="s">
        <v>1916</v>
      </c>
      <c r="C77" s="564"/>
      <c r="D77" s="564"/>
      <c r="E77" s="564"/>
      <c r="F77" s="564"/>
      <c r="G77" s="564"/>
      <c r="H77" s="565"/>
    </row>
    <row r="78" spans="1:8">
      <c r="A78" s="336" t="s">
        <v>2183</v>
      </c>
      <c r="B78" s="563" t="s">
        <v>1916</v>
      </c>
      <c r="C78" s="564"/>
      <c r="D78" s="564"/>
      <c r="E78" s="564"/>
      <c r="F78" s="564"/>
      <c r="G78" s="564"/>
      <c r="H78" s="565"/>
    </row>
    <row r="79" spans="1:8">
      <c r="A79" s="336">
        <v>57518001</v>
      </c>
      <c r="B79" s="566" t="s">
        <v>1917</v>
      </c>
      <c r="C79" s="567"/>
      <c r="D79" s="567"/>
      <c r="E79" s="567"/>
      <c r="F79" s="567"/>
      <c r="G79" s="567"/>
      <c r="H79" s="568"/>
    </row>
    <row r="80" spans="1:8">
      <c r="A80" s="336" t="s">
        <v>1918</v>
      </c>
      <c r="B80" s="563" t="s">
        <v>1919</v>
      </c>
      <c r="C80" s="564"/>
      <c r="D80" s="564"/>
      <c r="E80" s="564"/>
      <c r="F80" s="564"/>
      <c r="G80" s="564"/>
      <c r="H80" s="565"/>
    </row>
    <row r="81" spans="1:8">
      <c r="A81" s="336" t="s">
        <v>2184</v>
      </c>
      <c r="B81" s="563" t="s">
        <v>1919</v>
      </c>
      <c r="C81" s="564"/>
      <c r="D81" s="564"/>
      <c r="E81" s="564"/>
      <c r="F81" s="564"/>
      <c r="G81" s="564"/>
      <c r="H81" s="565"/>
    </row>
    <row r="82" spans="1:8">
      <c r="A82" s="336">
        <v>57518011</v>
      </c>
      <c r="B82" s="566" t="s">
        <v>1920</v>
      </c>
      <c r="C82" s="567"/>
      <c r="D82" s="567"/>
      <c r="E82" s="567"/>
      <c r="F82" s="567"/>
      <c r="G82" s="567"/>
      <c r="H82" s="568"/>
    </row>
    <row r="83" spans="1:8">
      <c r="A83" s="336" t="s">
        <v>1921</v>
      </c>
      <c r="B83" s="563" t="s">
        <v>1922</v>
      </c>
      <c r="C83" s="564"/>
      <c r="D83" s="564"/>
      <c r="E83" s="564"/>
      <c r="F83" s="564"/>
      <c r="G83" s="564"/>
      <c r="H83" s="565"/>
    </row>
    <row r="84" spans="1:8">
      <c r="A84" s="336" t="s">
        <v>2185</v>
      </c>
      <c r="B84" s="563" t="s">
        <v>1922</v>
      </c>
      <c r="C84" s="564"/>
      <c r="D84" s="564"/>
      <c r="E84" s="564"/>
      <c r="F84" s="564"/>
      <c r="G84" s="564"/>
      <c r="H84" s="565"/>
    </row>
    <row r="85" spans="1:8">
      <c r="A85" s="336">
        <v>57518031</v>
      </c>
      <c r="B85" s="566" t="s">
        <v>1923</v>
      </c>
      <c r="C85" s="567"/>
      <c r="D85" s="567"/>
      <c r="E85" s="567"/>
      <c r="F85" s="567"/>
      <c r="G85" s="567"/>
      <c r="H85" s="568"/>
    </row>
    <row r="86" spans="1:8">
      <c r="A86" s="336" t="s">
        <v>1924</v>
      </c>
      <c r="B86" s="563" t="s">
        <v>1925</v>
      </c>
      <c r="C86" s="564"/>
      <c r="D86" s="564"/>
      <c r="E86" s="564"/>
      <c r="F86" s="564"/>
      <c r="G86" s="564"/>
      <c r="H86" s="565"/>
    </row>
    <row r="87" spans="1:8">
      <c r="A87" s="336" t="s">
        <v>2186</v>
      </c>
      <c r="B87" s="563" t="s">
        <v>1925</v>
      </c>
      <c r="C87" s="564"/>
      <c r="D87" s="564"/>
      <c r="E87" s="564"/>
      <c r="F87" s="564"/>
      <c r="G87" s="564"/>
      <c r="H87" s="565"/>
    </row>
    <row r="88" spans="1:8">
      <c r="A88" s="336">
        <v>57518041</v>
      </c>
      <c r="B88" s="566" t="s">
        <v>1926</v>
      </c>
      <c r="C88" s="567"/>
      <c r="D88" s="567"/>
      <c r="E88" s="567"/>
      <c r="F88" s="567"/>
      <c r="G88" s="567"/>
      <c r="H88" s="568"/>
    </row>
    <row r="89" spans="1:8">
      <c r="A89" s="336" t="s">
        <v>1927</v>
      </c>
      <c r="B89" s="563" t="s">
        <v>1928</v>
      </c>
      <c r="C89" s="564"/>
      <c r="D89" s="564"/>
      <c r="E89" s="564"/>
      <c r="F89" s="564"/>
      <c r="G89" s="564"/>
      <c r="H89" s="565"/>
    </row>
    <row r="90" spans="1:8">
      <c r="A90" s="336" t="s">
        <v>2187</v>
      </c>
      <c r="B90" s="563" t="s">
        <v>1928</v>
      </c>
      <c r="C90" s="564"/>
      <c r="D90" s="564"/>
      <c r="E90" s="564"/>
      <c r="F90" s="564"/>
      <c r="G90" s="564"/>
      <c r="H90" s="565"/>
    </row>
    <row r="91" spans="1:8">
      <c r="A91" s="336">
        <v>57700001</v>
      </c>
      <c r="B91" s="566" t="s">
        <v>1929</v>
      </c>
      <c r="C91" s="567"/>
      <c r="D91" s="567"/>
      <c r="E91" s="567"/>
      <c r="F91" s="567"/>
      <c r="G91" s="567"/>
      <c r="H91" s="568"/>
    </row>
    <row r="92" spans="1:8">
      <c r="A92" s="336" t="s">
        <v>1930</v>
      </c>
      <c r="B92" s="563" t="s">
        <v>1931</v>
      </c>
      <c r="C92" s="564"/>
      <c r="D92" s="564"/>
      <c r="E92" s="564"/>
      <c r="F92" s="564"/>
      <c r="G92" s="564"/>
      <c r="H92" s="565"/>
    </row>
    <row r="93" spans="1:8">
      <c r="A93" s="336" t="s">
        <v>2188</v>
      </c>
      <c r="B93" s="563" t="s">
        <v>1931</v>
      </c>
      <c r="C93" s="564"/>
      <c r="D93" s="564"/>
      <c r="E93" s="564"/>
      <c r="F93" s="564"/>
      <c r="G93" s="564"/>
      <c r="H93" s="565"/>
    </row>
    <row r="94" spans="1:8">
      <c r="A94" s="336">
        <v>57712001</v>
      </c>
      <c r="B94" s="566" t="s">
        <v>1932</v>
      </c>
      <c r="C94" s="567"/>
      <c r="D94" s="567"/>
      <c r="E94" s="567"/>
      <c r="F94" s="567"/>
      <c r="G94" s="567"/>
      <c r="H94" s="568"/>
    </row>
    <row r="95" spans="1:8">
      <c r="A95" s="336" t="s">
        <v>1933</v>
      </c>
      <c r="B95" s="563" t="s">
        <v>1934</v>
      </c>
      <c r="C95" s="564"/>
      <c r="D95" s="564"/>
      <c r="E95" s="564"/>
      <c r="F95" s="564"/>
      <c r="G95" s="564"/>
      <c r="H95" s="565"/>
    </row>
    <row r="96" spans="1:8">
      <c r="A96" s="336" t="s">
        <v>2189</v>
      </c>
      <c r="B96" s="563" t="s">
        <v>1934</v>
      </c>
      <c r="C96" s="564"/>
      <c r="D96" s="564"/>
      <c r="E96" s="564"/>
      <c r="F96" s="564"/>
      <c r="G96" s="564"/>
      <c r="H96" s="565"/>
    </row>
    <row r="97" spans="1:8">
      <c r="A97" s="336">
        <v>57715001</v>
      </c>
      <c r="B97" s="566" t="s">
        <v>1935</v>
      </c>
      <c r="C97" s="567"/>
      <c r="D97" s="567"/>
      <c r="E97" s="567"/>
      <c r="F97" s="567"/>
      <c r="G97" s="567"/>
      <c r="H97" s="568"/>
    </row>
    <row r="98" spans="1:8">
      <c r="A98" s="336" t="s">
        <v>1936</v>
      </c>
      <c r="B98" s="563" t="s">
        <v>1937</v>
      </c>
      <c r="C98" s="564"/>
      <c r="D98" s="564"/>
      <c r="E98" s="564"/>
      <c r="F98" s="564"/>
      <c r="G98" s="564"/>
      <c r="H98" s="565"/>
    </row>
    <row r="99" spans="1:8">
      <c r="A99" s="336" t="s">
        <v>2190</v>
      </c>
      <c r="B99" s="563" t="s">
        <v>1937</v>
      </c>
      <c r="C99" s="564"/>
      <c r="D99" s="564"/>
      <c r="E99" s="564"/>
      <c r="F99" s="564"/>
      <c r="G99" s="564"/>
      <c r="H99" s="565"/>
    </row>
    <row r="100" spans="1:8">
      <c r="A100" s="336">
        <v>57901001</v>
      </c>
      <c r="B100" s="566" t="s">
        <v>1938</v>
      </c>
      <c r="C100" s="567"/>
      <c r="D100" s="567"/>
      <c r="E100" s="567"/>
      <c r="F100" s="567"/>
      <c r="G100" s="567"/>
      <c r="H100" s="568"/>
    </row>
    <row r="101" spans="1:8">
      <c r="A101" s="336" t="s">
        <v>1939</v>
      </c>
      <c r="B101" s="563" t="s">
        <v>1940</v>
      </c>
      <c r="C101" s="564"/>
      <c r="D101" s="564"/>
      <c r="E101" s="564"/>
      <c r="F101" s="564"/>
      <c r="G101" s="564"/>
      <c r="H101" s="565"/>
    </row>
    <row r="102" spans="1:8">
      <c r="A102" s="336" t="s">
        <v>2191</v>
      </c>
      <c r="B102" s="563" t="s">
        <v>1940</v>
      </c>
      <c r="C102" s="564"/>
      <c r="D102" s="564"/>
      <c r="E102" s="564"/>
      <c r="F102" s="564"/>
      <c r="G102" s="564"/>
      <c r="H102" s="565"/>
    </row>
    <row r="103" spans="1:8">
      <c r="A103" s="336">
        <v>57903001</v>
      </c>
      <c r="B103" s="566" t="s">
        <v>1941</v>
      </c>
      <c r="C103" s="567"/>
      <c r="D103" s="567"/>
      <c r="E103" s="567"/>
      <c r="F103" s="567"/>
      <c r="G103" s="567"/>
      <c r="H103" s="568"/>
    </row>
    <row r="104" spans="1:8">
      <c r="A104" s="336" t="s">
        <v>1942</v>
      </c>
      <c r="B104" s="563" t="s">
        <v>1943</v>
      </c>
      <c r="C104" s="564"/>
      <c r="D104" s="564"/>
      <c r="E104" s="564"/>
      <c r="F104" s="564"/>
      <c r="G104" s="564"/>
      <c r="H104" s="565"/>
    </row>
    <row r="105" spans="1:8">
      <c r="A105" s="336" t="s">
        <v>2192</v>
      </c>
      <c r="B105" s="563" t="s">
        <v>1943</v>
      </c>
      <c r="C105" s="564"/>
      <c r="D105" s="564"/>
      <c r="E105" s="564"/>
      <c r="F105" s="564"/>
      <c r="G105" s="564"/>
      <c r="H105" s="565"/>
    </row>
    <row r="106" spans="1:8">
      <c r="A106" s="336">
        <v>57100001</v>
      </c>
      <c r="B106" s="566" t="s">
        <v>1944</v>
      </c>
      <c r="C106" s="567"/>
      <c r="D106" s="567"/>
      <c r="E106" s="567"/>
      <c r="F106" s="567"/>
      <c r="G106" s="567"/>
      <c r="H106" s="568"/>
    </row>
    <row r="107" spans="1:8">
      <c r="A107" s="336" t="s">
        <v>1945</v>
      </c>
      <c r="B107" s="563" t="s">
        <v>1946</v>
      </c>
      <c r="C107" s="564"/>
      <c r="D107" s="564"/>
      <c r="E107" s="564"/>
      <c r="F107" s="564"/>
      <c r="G107" s="564"/>
      <c r="H107" s="565"/>
    </row>
    <row r="108" spans="1:8">
      <c r="A108" s="336" t="s">
        <v>2193</v>
      </c>
      <c r="B108" s="563" t="s">
        <v>1946</v>
      </c>
      <c r="C108" s="564"/>
      <c r="D108" s="564"/>
      <c r="E108" s="564"/>
      <c r="F108" s="564"/>
      <c r="G108" s="564"/>
      <c r="H108" s="565"/>
    </row>
    <row r="109" spans="1:8">
      <c r="A109" s="336">
        <v>58103001</v>
      </c>
      <c r="B109" s="566" t="s">
        <v>1947</v>
      </c>
      <c r="C109" s="567"/>
      <c r="D109" s="567"/>
      <c r="E109" s="567"/>
      <c r="F109" s="567"/>
      <c r="G109" s="567"/>
      <c r="H109" s="568"/>
    </row>
    <row r="110" spans="1:8">
      <c r="A110" s="336" t="s">
        <v>1948</v>
      </c>
      <c r="B110" s="563" t="s">
        <v>1949</v>
      </c>
      <c r="C110" s="564"/>
      <c r="D110" s="564"/>
      <c r="E110" s="564"/>
      <c r="F110" s="564"/>
      <c r="G110" s="564"/>
      <c r="H110" s="565"/>
    </row>
    <row r="111" spans="1:8">
      <c r="A111" s="336" t="s">
        <v>2194</v>
      </c>
      <c r="B111" s="563" t="s">
        <v>1949</v>
      </c>
      <c r="C111" s="564"/>
      <c r="D111" s="564"/>
      <c r="E111" s="564"/>
      <c r="F111" s="564"/>
      <c r="G111" s="564"/>
      <c r="H111" s="565"/>
    </row>
    <row r="112" spans="1:8">
      <c r="A112" s="336">
        <v>58106001</v>
      </c>
      <c r="B112" s="566" t="s">
        <v>1950</v>
      </c>
      <c r="C112" s="567"/>
      <c r="D112" s="567"/>
      <c r="E112" s="567"/>
      <c r="F112" s="567"/>
      <c r="G112" s="567"/>
      <c r="H112" s="568"/>
    </row>
    <row r="113" spans="1:8">
      <c r="A113" s="336" t="s">
        <v>1951</v>
      </c>
      <c r="B113" s="563" t="s">
        <v>1952</v>
      </c>
      <c r="C113" s="564"/>
      <c r="D113" s="564"/>
      <c r="E113" s="564"/>
      <c r="F113" s="564"/>
      <c r="G113" s="564"/>
      <c r="H113" s="565"/>
    </row>
    <row r="114" spans="1:8">
      <c r="A114" s="336" t="s">
        <v>2195</v>
      </c>
      <c r="B114" s="563" t="s">
        <v>1952</v>
      </c>
      <c r="C114" s="564"/>
      <c r="D114" s="564"/>
      <c r="E114" s="564"/>
      <c r="F114" s="564"/>
      <c r="G114" s="564"/>
      <c r="H114" s="565"/>
    </row>
    <row r="115" spans="1:8">
      <c r="A115" s="336">
        <v>58500001</v>
      </c>
      <c r="B115" s="566" t="s">
        <v>1953</v>
      </c>
      <c r="C115" s="567"/>
      <c r="D115" s="567"/>
      <c r="E115" s="567"/>
      <c r="F115" s="567"/>
      <c r="G115" s="567"/>
      <c r="H115" s="568"/>
    </row>
    <row r="116" spans="1:8">
      <c r="A116" s="336" t="s">
        <v>1954</v>
      </c>
      <c r="B116" s="563" t="s">
        <v>1955</v>
      </c>
      <c r="C116" s="564"/>
      <c r="D116" s="564"/>
      <c r="E116" s="564"/>
      <c r="F116" s="564"/>
      <c r="G116" s="564"/>
      <c r="H116" s="565"/>
    </row>
    <row r="117" spans="1:8">
      <c r="A117" s="336" t="s">
        <v>2196</v>
      </c>
      <c r="B117" s="563" t="s">
        <v>1955</v>
      </c>
      <c r="C117" s="564"/>
      <c r="D117" s="564"/>
      <c r="E117" s="564"/>
      <c r="F117" s="564"/>
      <c r="G117" s="564"/>
      <c r="H117" s="565"/>
    </row>
    <row r="118" spans="1:8">
      <c r="A118" s="336">
        <v>58700001</v>
      </c>
      <c r="B118" s="566" t="s">
        <v>1956</v>
      </c>
      <c r="C118" s="567"/>
      <c r="D118" s="567"/>
      <c r="E118" s="567"/>
      <c r="F118" s="567"/>
      <c r="G118" s="567"/>
      <c r="H118" s="568"/>
    </row>
    <row r="119" spans="1:8">
      <c r="A119" s="336" t="s">
        <v>1957</v>
      </c>
      <c r="B119" s="563" t="s">
        <v>1958</v>
      </c>
      <c r="C119" s="564"/>
      <c r="D119" s="564"/>
      <c r="E119" s="564"/>
      <c r="F119" s="564"/>
      <c r="G119" s="564"/>
      <c r="H119" s="565"/>
    </row>
    <row r="120" spans="1:8">
      <c r="A120" s="336" t="s">
        <v>2197</v>
      </c>
      <c r="B120" s="563" t="s">
        <v>1958</v>
      </c>
      <c r="C120" s="564"/>
      <c r="D120" s="564"/>
      <c r="E120" s="564"/>
      <c r="F120" s="564"/>
      <c r="G120" s="564"/>
      <c r="H120" s="565"/>
    </row>
    <row r="121" spans="1:8">
      <c r="A121" s="336">
        <v>58900001</v>
      </c>
      <c r="B121" s="566" t="s">
        <v>1959</v>
      </c>
      <c r="C121" s="567"/>
      <c r="D121" s="567"/>
      <c r="E121" s="567"/>
      <c r="F121" s="567"/>
      <c r="G121" s="567"/>
      <c r="H121" s="568"/>
    </row>
    <row r="122" spans="1:8">
      <c r="A122" s="336">
        <v>600012</v>
      </c>
      <c r="B122" s="566" t="s">
        <v>1960</v>
      </c>
      <c r="C122" s="602"/>
      <c r="D122" s="602"/>
      <c r="E122" s="602"/>
      <c r="F122" s="602"/>
      <c r="G122" s="602"/>
      <c r="H122" s="603"/>
    </row>
    <row r="123" spans="1:8">
      <c r="A123" s="336">
        <v>600016</v>
      </c>
      <c r="B123" s="566" t="s">
        <v>1961</v>
      </c>
      <c r="C123" s="602"/>
      <c r="D123" s="602"/>
      <c r="E123" s="602"/>
      <c r="F123" s="602"/>
      <c r="G123" s="602"/>
      <c r="H123" s="603"/>
    </row>
    <row r="124" spans="1:8">
      <c r="A124" s="336">
        <v>600023</v>
      </c>
      <c r="B124" s="566" t="s">
        <v>1962</v>
      </c>
      <c r="C124" s="602"/>
      <c r="D124" s="602"/>
      <c r="E124" s="602"/>
      <c r="F124" s="602"/>
      <c r="G124" s="602"/>
      <c r="H124" s="603"/>
    </row>
    <row r="125" spans="1:8">
      <c r="A125" s="336">
        <v>600030</v>
      </c>
      <c r="B125" s="566" t="s">
        <v>1704</v>
      </c>
      <c r="C125" s="602"/>
      <c r="D125" s="602"/>
      <c r="E125" s="602"/>
      <c r="F125" s="602"/>
      <c r="G125" s="602"/>
      <c r="H125" s="603"/>
    </row>
    <row r="126" spans="1:8">
      <c r="A126" s="336">
        <v>600051</v>
      </c>
      <c r="B126" s="566" t="s">
        <v>1705</v>
      </c>
      <c r="C126" s="602"/>
      <c r="D126" s="602"/>
      <c r="E126" s="602"/>
      <c r="F126" s="602"/>
      <c r="G126" s="602"/>
      <c r="H126" s="603"/>
    </row>
    <row r="127" spans="1:8">
      <c r="A127" s="336">
        <v>600071</v>
      </c>
      <c r="B127" s="566" t="s">
        <v>1823</v>
      </c>
      <c r="C127" s="602"/>
      <c r="D127" s="602"/>
      <c r="E127" s="602"/>
      <c r="F127" s="602"/>
      <c r="G127" s="602"/>
      <c r="H127" s="603"/>
    </row>
    <row r="128" spans="1:8">
      <c r="A128" s="336">
        <v>600111</v>
      </c>
      <c r="B128" s="566" t="s">
        <v>1963</v>
      </c>
      <c r="C128" s="602"/>
      <c r="D128" s="602"/>
      <c r="E128" s="602"/>
      <c r="F128" s="602"/>
      <c r="G128" s="602"/>
      <c r="H128" s="603"/>
    </row>
    <row r="129" spans="1:10">
      <c r="A129" s="336">
        <v>600112</v>
      </c>
      <c r="B129" s="566" t="s">
        <v>1825</v>
      </c>
      <c r="C129" s="602"/>
      <c r="D129" s="602"/>
      <c r="E129" s="602"/>
      <c r="F129" s="602"/>
      <c r="G129" s="602"/>
      <c r="H129" s="603"/>
    </row>
    <row r="130" spans="1:10">
      <c r="A130" s="336">
        <v>600114</v>
      </c>
      <c r="B130" s="566" t="s">
        <v>1826</v>
      </c>
      <c r="C130" s="602"/>
      <c r="D130" s="602"/>
      <c r="E130" s="602"/>
      <c r="F130" s="602"/>
      <c r="G130" s="602"/>
      <c r="H130" s="603"/>
    </row>
    <row r="131" spans="1:10">
      <c r="A131" s="336">
        <v>600120</v>
      </c>
      <c r="B131" s="566" t="s">
        <v>1964</v>
      </c>
      <c r="C131" s="602"/>
      <c r="D131" s="602"/>
      <c r="E131" s="602"/>
      <c r="F131" s="602"/>
      <c r="G131" s="602"/>
      <c r="H131" s="603"/>
    </row>
    <row r="132" spans="1:10">
      <c r="A132" s="336">
        <v>600122</v>
      </c>
      <c r="B132" s="566" t="s">
        <v>1827</v>
      </c>
      <c r="C132" s="602"/>
      <c r="D132" s="602"/>
      <c r="E132" s="602"/>
      <c r="F132" s="602"/>
      <c r="G132" s="602"/>
      <c r="H132" s="603"/>
    </row>
    <row r="133" spans="1:10">
      <c r="A133" s="336">
        <v>600124</v>
      </c>
      <c r="B133" s="566" t="s">
        <v>1965</v>
      </c>
      <c r="C133" s="602"/>
      <c r="D133" s="602"/>
      <c r="E133" s="602"/>
      <c r="F133" s="602"/>
      <c r="G133" s="602"/>
      <c r="H133" s="603"/>
    </row>
    <row r="134" spans="1:10">
      <c r="A134" s="336">
        <v>600307</v>
      </c>
      <c r="B134" s="566" t="s">
        <v>1707</v>
      </c>
      <c r="C134" s="602"/>
      <c r="D134" s="602"/>
      <c r="E134" s="602"/>
      <c r="F134" s="602"/>
      <c r="G134" s="602"/>
      <c r="H134" s="603"/>
    </row>
    <row r="135" spans="1:10">
      <c r="A135" s="336">
        <v>600312</v>
      </c>
      <c r="B135" s="566" t="s">
        <v>1708</v>
      </c>
      <c r="C135" s="602"/>
      <c r="D135" s="602"/>
      <c r="E135" s="602"/>
      <c r="F135" s="602"/>
      <c r="G135" s="602"/>
      <c r="H135" s="603"/>
    </row>
    <row r="136" spans="1:10">
      <c r="A136" s="336">
        <v>600313</v>
      </c>
      <c r="B136" s="566" t="s">
        <v>1828</v>
      </c>
      <c r="C136" s="602"/>
      <c r="D136" s="602"/>
      <c r="E136" s="602"/>
      <c r="F136" s="602"/>
      <c r="G136" s="602"/>
      <c r="H136" s="603"/>
    </row>
    <row r="137" spans="1:10">
      <c r="A137" s="330" t="s">
        <v>1757</v>
      </c>
      <c r="B137" s="563" t="s">
        <v>1758</v>
      </c>
      <c r="C137" s="564"/>
      <c r="D137" s="564"/>
      <c r="E137" s="564"/>
      <c r="F137" s="564"/>
      <c r="G137" s="564"/>
      <c r="H137" s="565"/>
    </row>
    <row r="138" spans="1:10">
      <c r="A138" s="330" t="s">
        <v>2176</v>
      </c>
      <c r="B138" s="610" t="s">
        <v>1758</v>
      </c>
      <c r="C138" s="567"/>
      <c r="D138" s="567"/>
      <c r="E138" s="567"/>
      <c r="F138" s="567"/>
      <c r="G138" s="567"/>
      <c r="H138" s="568"/>
    </row>
    <row r="139" spans="1:10">
      <c r="A139" s="330" t="s">
        <v>2177</v>
      </c>
      <c r="B139" s="610" t="s">
        <v>2178</v>
      </c>
      <c r="C139" s="567"/>
      <c r="D139" s="567"/>
      <c r="E139" s="567"/>
      <c r="F139" s="567"/>
      <c r="G139" s="567"/>
      <c r="H139" s="568"/>
    </row>
    <row r="140" spans="1:10" s="427" customFormat="1">
      <c r="A140" s="439" t="s">
        <v>2370</v>
      </c>
      <c r="B140" s="566" t="s">
        <v>2371</v>
      </c>
      <c r="C140" s="602"/>
      <c r="D140" s="602"/>
      <c r="E140" s="602"/>
      <c r="F140" s="602"/>
      <c r="G140" s="602"/>
      <c r="H140" s="603"/>
      <c r="I140" s="426"/>
      <c r="J140" s="426"/>
    </row>
    <row r="141" spans="1:10">
      <c r="A141" s="329" t="s">
        <v>1773</v>
      </c>
      <c r="B141" s="563" t="s">
        <v>1966</v>
      </c>
      <c r="C141" s="564"/>
      <c r="D141" s="564"/>
      <c r="E141" s="564"/>
      <c r="F141" s="564"/>
      <c r="G141" s="564"/>
      <c r="H141" s="565"/>
    </row>
    <row r="142" spans="1:10">
      <c r="A142" s="329" t="s">
        <v>1774</v>
      </c>
      <c r="B142" s="563" t="s">
        <v>1967</v>
      </c>
      <c r="C142" s="564"/>
      <c r="D142" s="564"/>
      <c r="E142" s="564"/>
      <c r="F142" s="564"/>
      <c r="G142" s="564"/>
      <c r="H142" s="565"/>
    </row>
    <row r="143" spans="1:10">
      <c r="A143" s="329" t="s">
        <v>1775</v>
      </c>
      <c r="B143" s="563" t="s">
        <v>1779</v>
      </c>
      <c r="C143" s="564"/>
      <c r="D143" s="564"/>
      <c r="E143" s="564"/>
      <c r="F143" s="564"/>
      <c r="G143" s="564"/>
      <c r="H143" s="565"/>
    </row>
    <row r="144" spans="1:10">
      <c r="A144" s="330" t="s">
        <v>1689</v>
      </c>
      <c r="B144" s="563" t="s">
        <v>1710</v>
      </c>
      <c r="C144" s="564"/>
      <c r="D144" s="564"/>
      <c r="E144" s="564"/>
      <c r="F144" s="564"/>
      <c r="G144" s="564"/>
      <c r="H144" s="565"/>
    </row>
    <row r="145" spans="1:10">
      <c r="A145" s="330" t="s">
        <v>1690</v>
      </c>
      <c r="B145" s="563" t="s">
        <v>1711</v>
      </c>
      <c r="C145" s="564"/>
      <c r="D145" s="564"/>
      <c r="E145" s="564"/>
      <c r="F145" s="564"/>
      <c r="G145" s="564"/>
      <c r="H145" s="565"/>
    </row>
    <row r="146" spans="1:10" s="427" customFormat="1">
      <c r="A146" s="439" t="s">
        <v>2372</v>
      </c>
      <c r="B146" s="566" t="s">
        <v>2374</v>
      </c>
      <c r="C146" s="602"/>
      <c r="D146" s="602"/>
      <c r="E146" s="602"/>
      <c r="F146" s="602"/>
      <c r="G146" s="602"/>
      <c r="H146" s="603"/>
      <c r="I146" s="426"/>
      <c r="J146" s="426"/>
    </row>
    <row r="147" spans="1:10" s="427" customFormat="1">
      <c r="A147" s="439" t="s">
        <v>2373</v>
      </c>
      <c r="B147" s="566" t="s">
        <v>2375</v>
      </c>
      <c r="C147" s="602"/>
      <c r="D147" s="602"/>
      <c r="E147" s="602"/>
      <c r="F147" s="602"/>
      <c r="G147" s="602"/>
      <c r="H147" s="603"/>
      <c r="I147" s="426"/>
      <c r="J147" s="426"/>
    </row>
    <row r="148" spans="1:10">
      <c r="A148" s="330" t="s">
        <v>1786</v>
      </c>
      <c r="B148" s="563" t="s">
        <v>1839</v>
      </c>
      <c r="C148" s="564"/>
      <c r="D148" s="564"/>
      <c r="E148" s="564"/>
      <c r="F148" s="564"/>
      <c r="G148" s="564"/>
      <c r="H148" s="565"/>
    </row>
    <row r="149" spans="1:10">
      <c r="A149" s="329" t="s">
        <v>1787</v>
      </c>
      <c r="B149" s="563" t="s">
        <v>1968</v>
      </c>
      <c r="C149" s="564"/>
      <c r="D149" s="564"/>
      <c r="E149" s="564"/>
      <c r="F149" s="564"/>
      <c r="G149" s="564"/>
      <c r="H149" s="565"/>
    </row>
    <row r="150" spans="1:10">
      <c r="A150" s="329" t="s">
        <v>1788</v>
      </c>
      <c r="B150" s="563" t="s">
        <v>1969</v>
      </c>
      <c r="C150" s="564"/>
      <c r="D150" s="564"/>
      <c r="E150" s="564"/>
      <c r="F150" s="564"/>
      <c r="G150" s="564"/>
      <c r="H150" s="565"/>
    </row>
    <row r="151" spans="1:10">
      <c r="A151" s="329" t="s">
        <v>1789</v>
      </c>
      <c r="B151" s="563" t="s">
        <v>1970</v>
      </c>
      <c r="C151" s="564"/>
      <c r="D151" s="564"/>
      <c r="E151" s="564"/>
      <c r="F151" s="564"/>
      <c r="G151" s="564"/>
      <c r="H151" s="565"/>
    </row>
    <row r="152" spans="1:10">
      <c r="A152" s="329" t="s">
        <v>1790</v>
      </c>
      <c r="B152" s="563" t="s">
        <v>1971</v>
      </c>
      <c r="C152" s="564"/>
      <c r="D152" s="564"/>
      <c r="E152" s="564"/>
      <c r="F152" s="564"/>
      <c r="G152" s="564"/>
      <c r="H152" s="565"/>
    </row>
    <row r="153" spans="1:10">
      <c r="A153" s="331" t="s">
        <v>1829</v>
      </c>
      <c r="B153" s="563" t="s">
        <v>1972</v>
      </c>
      <c r="C153" s="564"/>
      <c r="D153" s="564"/>
      <c r="E153" s="564"/>
      <c r="F153" s="564"/>
      <c r="G153" s="564"/>
      <c r="H153" s="565"/>
    </row>
    <row r="154" spans="1:10">
      <c r="A154" s="330" t="s">
        <v>1691</v>
      </c>
      <c r="B154" s="563" t="s">
        <v>1712</v>
      </c>
      <c r="C154" s="564"/>
      <c r="D154" s="564"/>
      <c r="E154" s="564"/>
      <c r="F154" s="564"/>
      <c r="G154" s="564"/>
      <c r="H154" s="565"/>
    </row>
    <row r="155" spans="1:10">
      <c r="A155" s="330" t="s">
        <v>1692</v>
      </c>
      <c r="B155" s="563" t="s">
        <v>1973</v>
      </c>
      <c r="C155" s="564"/>
      <c r="D155" s="564"/>
      <c r="E155" s="564"/>
      <c r="F155" s="564"/>
      <c r="G155" s="564"/>
      <c r="H155" s="565"/>
    </row>
    <row r="156" spans="1:10">
      <c r="A156" s="331" t="s">
        <v>1693</v>
      </c>
      <c r="B156" s="563" t="s">
        <v>1974</v>
      </c>
      <c r="C156" s="564"/>
      <c r="D156" s="564"/>
      <c r="E156" s="564"/>
      <c r="F156" s="564"/>
      <c r="G156" s="564"/>
      <c r="H156" s="565"/>
    </row>
    <row r="157" spans="1:10">
      <c r="A157" s="331" t="s">
        <v>1831</v>
      </c>
      <c r="B157" s="563" t="s">
        <v>1975</v>
      </c>
      <c r="C157" s="564"/>
      <c r="D157" s="564"/>
      <c r="E157" s="564"/>
      <c r="F157" s="564"/>
      <c r="G157" s="564"/>
      <c r="H157" s="565"/>
    </row>
    <row r="158" spans="1:10">
      <c r="A158" s="330" t="s">
        <v>1694</v>
      </c>
      <c r="B158" s="563" t="s">
        <v>1976</v>
      </c>
      <c r="C158" s="564"/>
      <c r="D158" s="564"/>
      <c r="E158" s="564"/>
      <c r="F158" s="564"/>
      <c r="G158" s="564"/>
      <c r="H158" s="565"/>
    </row>
    <row r="159" spans="1:10">
      <c r="A159" s="331" t="s">
        <v>1833</v>
      </c>
      <c r="B159" s="563" t="s">
        <v>1834</v>
      </c>
      <c r="C159" s="564"/>
      <c r="D159" s="564"/>
      <c r="E159" s="564"/>
      <c r="F159" s="564"/>
      <c r="G159" s="564"/>
      <c r="H159" s="565"/>
    </row>
    <row r="160" spans="1:10">
      <c r="A160" s="331" t="s">
        <v>1835</v>
      </c>
      <c r="B160" s="563" t="s">
        <v>1836</v>
      </c>
      <c r="C160" s="564"/>
      <c r="D160" s="564"/>
      <c r="E160" s="564"/>
      <c r="F160" s="564"/>
      <c r="G160" s="564"/>
      <c r="H160" s="565"/>
    </row>
    <row r="161" spans="1:8">
      <c r="A161" s="330" t="s">
        <v>1695</v>
      </c>
      <c r="B161" s="563" t="s">
        <v>1977</v>
      </c>
      <c r="C161" s="564"/>
      <c r="D161" s="564"/>
      <c r="E161" s="564"/>
      <c r="F161" s="564"/>
      <c r="G161" s="564"/>
      <c r="H161" s="565"/>
    </row>
    <row r="162" spans="1:8">
      <c r="A162" s="330" t="s">
        <v>1696</v>
      </c>
      <c r="B162" s="563" t="s">
        <v>1978</v>
      </c>
      <c r="C162" s="564"/>
      <c r="D162" s="564"/>
      <c r="E162" s="564"/>
      <c r="F162" s="564"/>
      <c r="G162" s="564"/>
      <c r="H162" s="565"/>
    </row>
    <row r="163" spans="1:8">
      <c r="A163" s="329" t="s">
        <v>1697</v>
      </c>
      <c r="B163" s="563" t="s">
        <v>1979</v>
      </c>
      <c r="C163" s="564"/>
      <c r="D163" s="564"/>
      <c r="E163" s="564"/>
      <c r="F163" s="564"/>
      <c r="G163" s="564"/>
      <c r="H163" s="565"/>
    </row>
    <row r="164" spans="1:8">
      <c r="A164" s="330" t="s">
        <v>1813</v>
      </c>
      <c r="B164" s="563" t="s">
        <v>1980</v>
      </c>
      <c r="C164" s="564"/>
      <c r="D164" s="564"/>
      <c r="E164" s="564"/>
      <c r="F164" s="564"/>
      <c r="G164" s="564"/>
      <c r="H164" s="565"/>
    </row>
    <row r="165" spans="1:8">
      <c r="A165" s="329" t="s">
        <v>1698</v>
      </c>
      <c r="B165" s="563" t="s">
        <v>1981</v>
      </c>
      <c r="C165" s="564"/>
      <c r="D165" s="564"/>
      <c r="E165" s="564"/>
      <c r="F165" s="564"/>
      <c r="G165" s="564"/>
      <c r="H165" s="565"/>
    </row>
    <row r="166" spans="1:8">
      <c r="A166" s="329" t="s">
        <v>1699</v>
      </c>
      <c r="B166" s="563" t="s">
        <v>1720</v>
      </c>
      <c r="C166" s="564"/>
      <c r="D166" s="564"/>
      <c r="E166" s="564"/>
      <c r="F166" s="564"/>
      <c r="G166" s="564"/>
      <c r="H166" s="565"/>
    </row>
    <row r="167" spans="1:8">
      <c r="A167" s="330" t="s">
        <v>1794</v>
      </c>
      <c r="B167" s="563" t="s">
        <v>1982</v>
      </c>
      <c r="C167" s="564"/>
      <c r="D167" s="564"/>
      <c r="E167" s="564"/>
      <c r="F167" s="564"/>
      <c r="G167" s="564"/>
      <c r="H167" s="565"/>
    </row>
    <row r="168" spans="1:8">
      <c r="A168" s="329" t="s">
        <v>1815</v>
      </c>
      <c r="B168" s="563" t="s">
        <v>1983</v>
      </c>
      <c r="C168" s="564"/>
      <c r="D168" s="564"/>
      <c r="E168" s="564"/>
      <c r="F168" s="564"/>
      <c r="G168" s="564"/>
      <c r="H168" s="565"/>
    </row>
    <row r="169" spans="1:8">
      <c r="A169" s="329" t="s">
        <v>1700</v>
      </c>
      <c r="B169" s="563" t="s">
        <v>1984</v>
      </c>
      <c r="C169" s="564"/>
      <c r="D169" s="564"/>
      <c r="E169" s="564"/>
      <c r="F169" s="564"/>
      <c r="G169" s="564"/>
      <c r="H169" s="565"/>
    </row>
    <row r="170" spans="1:8">
      <c r="A170" s="329" t="s">
        <v>1796</v>
      </c>
      <c r="B170" s="563" t="s">
        <v>1797</v>
      </c>
      <c r="C170" s="564"/>
      <c r="D170" s="564"/>
      <c r="E170" s="564"/>
      <c r="F170" s="564"/>
      <c r="G170" s="564"/>
      <c r="H170" s="565"/>
    </row>
    <row r="171" spans="1:8">
      <c r="A171" s="329" t="s">
        <v>1701</v>
      </c>
      <c r="B171" s="563" t="s">
        <v>1985</v>
      </c>
      <c r="C171" s="564"/>
      <c r="D171" s="564"/>
      <c r="E171" s="564"/>
      <c r="F171" s="564"/>
      <c r="G171" s="564"/>
      <c r="H171" s="565"/>
    </row>
    <row r="172" spans="1:8">
      <c r="A172" s="329" t="s">
        <v>1798</v>
      </c>
      <c r="B172" s="563" t="s">
        <v>1986</v>
      </c>
      <c r="C172" s="564"/>
      <c r="D172" s="564"/>
      <c r="E172" s="564"/>
      <c r="F172" s="564"/>
      <c r="G172" s="564"/>
      <c r="H172" s="565"/>
    </row>
    <row r="173" spans="1:8">
      <c r="A173" s="329" t="s">
        <v>1799</v>
      </c>
      <c r="B173" s="563" t="s">
        <v>1800</v>
      </c>
      <c r="C173" s="564"/>
      <c r="D173" s="564"/>
      <c r="E173" s="564"/>
      <c r="F173" s="564"/>
      <c r="G173" s="564"/>
      <c r="H173" s="565"/>
    </row>
    <row r="174" spans="1:8">
      <c r="A174" s="329" t="s">
        <v>1801</v>
      </c>
      <c r="B174" s="563" t="s">
        <v>1987</v>
      </c>
      <c r="C174" s="564"/>
      <c r="D174" s="564"/>
      <c r="E174" s="564"/>
      <c r="F174" s="564"/>
      <c r="G174" s="564"/>
      <c r="H174" s="565"/>
    </row>
    <row r="175" spans="1:8">
      <c r="A175" s="329" t="s">
        <v>1702</v>
      </c>
      <c r="B175" s="563" t="s">
        <v>1988</v>
      </c>
      <c r="C175" s="564"/>
      <c r="D175" s="564"/>
      <c r="E175" s="564"/>
      <c r="F175" s="564"/>
      <c r="G175" s="564"/>
      <c r="H175" s="565"/>
    </row>
    <row r="176" spans="1:8">
      <c r="A176" s="329" t="s">
        <v>1803</v>
      </c>
      <c r="B176" s="563" t="s">
        <v>1804</v>
      </c>
      <c r="C176" s="564"/>
      <c r="D176" s="564"/>
      <c r="E176" s="564"/>
      <c r="F176" s="564"/>
      <c r="G176" s="564"/>
      <c r="H176" s="565"/>
    </row>
    <row r="177" spans="1:9">
      <c r="A177" s="329" t="s">
        <v>1989</v>
      </c>
      <c r="B177" s="566" t="s">
        <v>1990</v>
      </c>
      <c r="C177" s="602"/>
      <c r="D177" s="602"/>
      <c r="E177" s="602"/>
      <c r="F177" s="602"/>
      <c r="G177" s="602"/>
      <c r="H177" s="603"/>
    </row>
    <row r="178" spans="1:9">
      <c r="A178" s="329" t="s">
        <v>1991</v>
      </c>
      <c r="B178" s="566" t="s">
        <v>1992</v>
      </c>
      <c r="C178" s="602"/>
      <c r="D178" s="602"/>
      <c r="E178" s="602"/>
      <c r="F178" s="602"/>
      <c r="G178" s="602"/>
      <c r="H178" s="603"/>
    </row>
    <row r="179" spans="1:9">
      <c r="A179" s="329" t="s">
        <v>1993</v>
      </c>
      <c r="B179" s="566" t="s">
        <v>1994</v>
      </c>
      <c r="C179" s="602"/>
      <c r="D179" s="602"/>
      <c r="E179" s="602"/>
      <c r="F179" s="602"/>
      <c r="G179" s="602"/>
      <c r="H179" s="603"/>
    </row>
    <row r="180" spans="1:9">
      <c r="A180" s="329" t="s">
        <v>1995</v>
      </c>
      <c r="B180" s="566" t="s">
        <v>1996</v>
      </c>
      <c r="C180" s="602"/>
      <c r="D180" s="602"/>
      <c r="E180" s="602"/>
      <c r="F180" s="602"/>
      <c r="G180" s="602"/>
      <c r="H180" s="603"/>
    </row>
    <row r="181" spans="1:9">
      <c r="A181" s="329" t="s">
        <v>1997</v>
      </c>
      <c r="B181" s="566" t="s">
        <v>1998</v>
      </c>
      <c r="C181" s="602"/>
      <c r="D181" s="602"/>
      <c r="E181" s="602"/>
      <c r="F181" s="602"/>
      <c r="G181" s="602"/>
      <c r="H181" s="603"/>
    </row>
    <row r="182" spans="1:9">
      <c r="A182" s="338" t="s">
        <v>1999</v>
      </c>
      <c r="B182" s="563" t="s">
        <v>2000</v>
      </c>
      <c r="C182" s="564"/>
      <c r="D182" s="564"/>
      <c r="E182" s="564"/>
      <c r="F182" s="564"/>
      <c r="G182" s="564"/>
      <c r="H182" s="565"/>
    </row>
    <row r="183" spans="1:9">
      <c r="A183" s="338" t="s">
        <v>2001</v>
      </c>
      <c r="B183" s="563" t="s">
        <v>2002</v>
      </c>
      <c r="C183" s="564"/>
      <c r="D183" s="564"/>
      <c r="E183" s="564"/>
      <c r="F183" s="564"/>
      <c r="G183" s="564"/>
      <c r="H183" s="565"/>
    </row>
    <row r="184" spans="1:9">
      <c r="A184" s="338" t="s">
        <v>2003</v>
      </c>
      <c r="B184" s="563" t="s">
        <v>2004</v>
      </c>
      <c r="C184" s="564"/>
      <c r="D184" s="564"/>
      <c r="E184" s="564"/>
      <c r="F184" s="564"/>
      <c r="G184" s="564"/>
      <c r="H184" s="565"/>
    </row>
    <row r="185" spans="1:9">
      <c r="A185" s="338" t="s">
        <v>2005</v>
      </c>
      <c r="B185" s="563" t="s">
        <v>2006</v>
      </c>
      <c r="C185" s="564"/>
      <c r="D185" s="564"/>
      <c r="E185" s="564"/>
      <c r="F185" s="564"/>
      <c r="G185" s="564"/>
      <c r="H185" s="565"/>
    </row>
    <row r="186" spans="1:9">
      <c r="A186" s="338" t="s">
        <v>2007</v>
      </c>
      <c r="B186" s="563" t="s">
        <v>2008</v>
      </c>
      <c r="C186" s="564"/>
      <c r="D186" s="564"/>
      <c r="E186" s="564"/>
      <c r="F186" s="564"/>
      <c r="G186" s="564"/>
      <c r="H186" s="565"/>
    </row>
    <row r="187" spans="1:9" s="408" customFormat="1">
      <c r="A187" s="340" t="s">
        <v>2225</v>
      </c>
      <c r="B187" s="560" t="s">
        <v>2226</v>
      </c>
      <c r="C187" s="561"/>
      <c r="D187" s="561"/>
      <c r="E187" s="561"/>
      <c r="F187" s="561"/>
      <c r="G187" s="561"/>
      <c r="H187" s="562"/>
      <c r="I187" s="407"/>
    </row>
    <row r="188" spans="1:9" s="425" customFormat="1">
      <c r="A188" s="340" t="s">
        <v>2009</v>
      </c>
      <c r="B188" s="557" t="s">
        <v>2010</v>
      </c>
      <c r="C188" s="558"/>
      <c r="D188" s="558"/>
      <c r="E188" s="558"/>
      <c r="F188" s="558"/>
      <c r="G188" s="558"/>
      <c r="H188" s="559"/>
    </row>
    <row r="189" spans="1:9" s="425" customFormat="1">
      <c r="A189" s="340" t="s">
        <v>2011</v>
      </c>
      <c r="B189" s="557" t="s">
        <v>2012</v>
      </c>
      <c r="C189" s="558"/>
      <c r="D189" s="558"/>
      <c r="E189" s="558"/>
      <c r="F189" s="558"/>
      <c r="G189" s="558"/>
      <c r="H189" s="559"/>
    </row>
    <row r="190" spans="1:9" s="408" customFormat="1">
      <c r="A190" s="340" t="s">
        <v>2231</v>
      </c>
      <c r="B190" s="599" t="s">
        <v>2232</v>
      </c>
      <c r="C190" s="600"/>
      <c r="D190" s="600"/>
      <c r="E190" s="600"/>
      <c r="F190" s="600"/>
      <c r="G190" s="600"/>
      <c r="H190" s="601"/>
      <c r="I190" s="407"/>
    </row>
    <row r="191" spans="1:9" s="408" customFormat="1">
      <c r="A191" s="340" t="s">
        <v>2233</v>
      </c>
      <c r="B191" s="587" t="s">
        <v>2234</v>
      </c>
      <c r="C191" s="588"/>
      <c r="D191" s="588"/>
      <c r="E191" s="588"/>
      <c r="F191" s="588"/>
      <c r="G191" s="588"/>
      <c r="H191" s="589"/>
      <c r="I191" s="407"/>
    </row>
    <row r="192" spans="1:9">
      <c r="A192" s="338" t="s">
        <v>2013</v>
      </c>
      <c r="B192" s="563" t="s">
        <v>2014</v>
      </c>
      <c r="C192" s="564"/>
      <c r="D192" s="564"/>
      <c r="E192" s="564"/>
      <c r="F192" s="564"/>
      <c r="G192" s="564"/>
      <c r="H192" s="565"/>
    </row>
    <row r="193" spans="1:9">
      <c r="A193" s="338" t="s">
        <v>2015</v>
      </c>
      <c r="B193" s="563" t="s">
        <v>2016</v>
      </c>
      <c r="C193" s="564"/>
      <c r="D193" s="564"/>
      <c r="E193" s="564"/>
      <c r="F193" s="564"/>
      <c r="G193" s="564"/>
      <c r="H193" s="565"/>
    </row>
    <row r="194" spans="1:9">
      <c r="A194" s="338" t="s">
        <v>2017</v>
      </c>
      <c r="B194" s="563" t="s">
        <v>2018</v>
      </c>
      <c r="C194" s="564"/>
      <c r="D194" s="564"/>
      <c r="E194" s="564"/>
      <c r="F194" s="564"/>
      <c r="G194" s="564"/>
      <c r="H194" s="565"/>
    </row>
    <row r="195" spans="1:9">
      <c r="A195" s="338" t="s">
        <v>2019</v>
      </c>
      <c r="B195" s="563" t="s">
        <v>2020</v>
      </c>
      <c r="C195" s="564"/>
      <c r="D195" s="564"/>
      <c r="E195" s="564"/>
      <c r="F195" s="564"/>
      <c r="G195" s="564"/>
      <c r="H195" s="565"/>
    </row>
    <row r="196" spans="1:9">
      <c r="A196" s="339" t="s">
        <v>2021</v>
      </c>
      <c r="B196" s="563" t="s">
        <v>2022</v>
      </c>
      <c r="C196" s="564"/>
      <c r="D196" s="564"/>
      <c r="E196" s="564"/>
      <c r="F196" s="564"/>
      <c r="G196" s="564"/>
      <c r="H196" s="565"/>
    </row>
    <row r="197" spans="1:9">
      <c r="A197" s="338" t="s">
        <v>2023</v>
      </c>
      <c r="B197" s="563" t="s">
        <v>2024</v>
      </c>
      <c r="C197" s="564"/>
      <c r="D197" s="564"/>
      <c r="E197" s="564"/>
      <c r="F197" s="564"/>
      <c r="G197" s="564"/>
      <c r="H197" s="565"/>
    </row>
    <row r="198" spans="1:9">
      <c r="A198" s="338" t="s">
        <v>2025</v>
      </c>
      <c r="B198" s="563" t="s">
        <v>2026</v>
      </c>
      <c r="C198" s="564"/>
      <c r="D198" s="564"/>
      <c r="E198" s="564"/>
      <c r="F198" s="564"/>
      <c r="G198" s="564"/>
      <c r="H198" s="565"/>
    </row>
    <row r="199" spans="1:9">
      <c r="A199" s="338" t="s">
        <v>2027</v>
      </c>
      <c r="B199" s="563" t="s">
        <v>2028</v>
      </c>
      <c r="C199" s="564"/>
      <c r="D199" s="564"/>
      <c r="E199" s="564"/>
      <c r="F199" s="564"/>
      <c r="G199" s="564"/>
      <c r="H199" s="565"/>
    </row>
    <row r="200" spans="1:9">
      <c r="A200" s="338" t="s">
        <v>2413</v>
      </c>
      <c r="B200" s="566" t="s">
        <v>2414</v>
      </c>
      <c r="C200" s="567"/>
      <c r="D200" s="567"/>
      <c r="E200" s="567"/>
      <c r="F200" s="567"/>
      <c r="G200" s="567"/>
      <c r="H200" s="568"/>
    </row>
    <row r="201" spans="1:9">
      <c r="A201" s="340" t="s">
        <v>2029</v>
      </c>
      <c r="B201" s="563" t="s">
        <v>2030</v>
      </c>
      <c r="C201" s="564"/>
      <c r="D201" s="564"/>
      <c r="E201" s="564"/>
      <c r="F201" s="564"/>
      <c r="G201" s="564"/>
      <c r="H201" s="565"/>
    </row>
    <row r="202" spans="1:9">
      <c r="A202" s="338" t="s">
        <v>2031</v>
      </c>
      <c r="B202" s="563" t="s">
        <v>2032</v>
      </c>
      <c r="C202" s="564"/>
      <c r="D202" s="564"/>
      <c r="E202" s="564"/>
      <c r="F202" s="564"/>
      <c r="G202" s="564"/>
      <c r="H202" s="565"/>
    </row>
    <row r="203" spans="1:9">
      <c r="A203" s="340" t="s">
        <v>2033</v>
      </c>
      <c r="B203" s="563" t="s">
        <v>2034</v>
      </c>
      <c r="C203" s="564"/>
      <c r="D203" s="564"/>
      <c r="E203" s="564"/>
      <c r="F203" s="564"/>
      <c r="G203" s="564"/>
      <c r="H203" s="565"/>
    </row>
    <row r="204" spans="1:9" s="9" customFormat="1">
      <c r="A204" s="340" t="s">
        <v>2227</v>
      </c>
      <c r="B204" s="584" t="s">
        <v>2228</v>
      </c>
      <c r="C204" s="585"/>
      <c r="D204" s="585"/>
      <c r="E204" s="585"/>
      <c r="F204" s="585"/>
      <c r="G204" s="585"/>
      <c r="H204" s="586"/>
      <c r="I204" s="8"/>
    </row>
    <row r="205" spans="1:9">
      <c r="A205" s="340" t="s">
        <v>2035</v>
      </c>
      <c r="B205" s="557" t="s">
        <v>2036</v>
      </c>
      <c r="C205" s="558"/>
      <c r="D205" s="558"/>
      <c r="E205" s="558"/>
      <c r="F205" s="558"/>
      <c r="G205" s="558"/>
      <c r="H205" s="559"/>
    </row>
    <row r="206" spans="1:9">
      <c r="A206" s="340" t="s">
        <v>2037</v>
      </c>
      <c r="B206" s="557" t="s">
        <v>2038</v>
      </c>
      <c r="C206" s="558"/>
      <c r="D206" s="558"/>
      <c r="E206" s="558"/>
      <c r="F206" s="558"/>
      <c r="G206" s="558"/>
      <c r="H206" s="559"/>
    </row>
    <row r="207" spans="1:9">
      <c r="A207" s="340" t="s">
        <v>2039</v>
      </c>
      <c r="B207" s="557" t="s">
        <v>2040</v>
      </c>
      <c r="C207" s="558"/>
      <c r="D207" s="558"/>
      <c r="E207" s="558"/>
      <c r="F207" s="558"/>
      <c r="G207" s="558"/>
      <c r="H207" s="559"/>
    </row>
    <row r="208" spans="1:9" s="9" customFormat="1">
      <c r="A208" s="340" t="s">
        <v>2229</v>
      </c>
      <c r="B208" s="599" t="s">
        <v>2230</v>
      </c>
      <c r="C208" s="600"/>
      <c r="D208" s="600"/>
      <c r="E208" s="600"/>
      <c r="F208" s="600"/>
      <c r="G208" s="600"/>
      <c r="H208" s="601"/>
      <c r="I208" s="8"/>
    </row>
    <row r="209" spans="1:8">
      <c r="A209" s="340" t="s">
        <v>2041</v>
      </c>
      <c r="B209" s="557" t="s">
        <v>2042</v>
      </c>
      <c r="C209" s="558"/>
      <c r="D209" s="558"/>
      <c r="E209" s="558"/>
      <c r="F209" s="558"/>
      <c r="G209" s="558"/>
      <c r="H209" s="559"/>
    </row>
    <row r="210" spans="1:8">
      <c r="A210" s="340" t="s">
        <v>2043</v>
      </c>
      <c r="B210" s="557" t="s">
        <v>2044</v>
      </c>
      <c r="C210" s="558"/>
      <c r="D210" s="558"/>
      <c r="E210" s="558"/>
      <c r="F210" s="558"/>
      <c r="G210" s="558"/>
      <c r="H210" s="559"/>
    </row>
    <row r="211" spans="1:8">
      <c r="A211" s="424" t="s">
        <v>2045</v>
      </c>
      <c r="B211" s="557" t="s">
        <v>2046</v>
      </c>
      <c r="C211" s="558"/>
      <c r="D211" s="558"/>
      <c r="E211" s="558"/>
      <c r="F211" s="558"/>
      <c r="G211" s="558"/>
      <c r="H211" s="559"/>
    </row>
    <row r="212" spans="1:8">
      <c r="A212" s="340" t="s">
        <v>2047</v>
      </c>
      <c r="B212" s="557" t="s">
        <v>2048</v>
      </c>
      <c r="C212" s="558"/>
      <c r="D212" s="558"/>
      <c r="E212" s="558"/>
      <c r="F212" s="558"/>
      <c r="G212" s="558"/>
      <c r="H212" s="559"/>
    </row>
    <row r="213" spans="1:8">
      <c r="A213" s="340" t="s">
        <v>2049</v>
      </c>
      <c r="B213" s="557" t="s">
        <v>2050</v>
      </c>
      <c r="C213" s="558"/>
      <c r="D213" s="558"/>
      <c r="E213" s="558"/>
      <c r="F213" s="558"/>
      <c r="G213" s="558"/>
      <c r="H213" s="559"/>
    </row>
    <row r="214" spans="1:8">
      <c r="A214" s="340" t="s">
        <v>2051</v>
      </c>
      <c r="B214" s="557" t="s">
        <v>2052</v>
      </c>
      <c r="C214" s="558"/>
      <c r="D214" s="558"/>
      <c r="E214" s="558"/>
      <c r="F214" s="558"/>
      <c r="G214" s="558"/>
      <c r="H214" s="559"/>
    </row>
    <row r="215" spans="1:8">
      <c r="A215" s="340" t="s">
        <v>2053</v>
      </c>
      <c r="B215" s="557" t="s">
        <v>2054</v>
      </c>
      <c r="C215" s="558"/>
      <c r="D215" s="558"/>
      <c r="E215" s="558"/>
      <c r="F215" s="558"/>
      <c r="G215" s="558"/>
      <c r="H215" s="559"/>
    </row>
    <row r="216" spans="1:8">
      <c r="A216" s="340" t="s">
        <v>2055</v>
      </c>
      <c r="B216" s="557" t="s">
        <v>2056</v>
      </c>
      <c r="C216" s="558"/>
      <c r="D216" s="558"/>
      <c r="E216" s="558"/>
      <c r="F216" s="558"/>
      <c r="G216" s="558"/>
      <c r="H216" s="559"/>
    </row>
    <row r="217" spans="1:8">
      <c r="A217" s="340" t="s">
        <v>2057</v>
      </c>
      <c r="B217" s="557" t="s">
        <v>2058</v>
      </c>
      <c r="C217" s="558"/>
      <c r="D217" s="558"/>
      <c r="E217" s="558"/>
      <c r="F217" s="558"/>
      <c r="G217" s="558"/>
      <c r="H217" s="559"/>
    </row>
    <row r="218" spans="1:8">
      <c r="A218" s="340" t="s">
        <v>2059</v>
      </c>
      <c r="B218" s="557" t="s">
        <v>2060</v>
      </c>
      <c r="C218" s="558"/>
      <c r="D218" s="558"/>
      <c r="E218" s="558"/>
      <c r="F218" s="558"/>
      <c r="G218" s="558"/>
      <c r="H218" s="559"/>
    </row>
    <row r="219" spans="1:8">
      <c r="A219" s="340" t="s">
        <v>2061</v>
      </c>
      <c r="B219" s="557" t="s">
        <v>2062</v>
      </c>
      <c r="C219" s="558"/>
      <c r="D219" s="558"/>
      <c r="E219" s="558"/>
      <c r="F219" s="558"/>
      <c r="G219" s="558"/>
      <c r="H219" s="559"/>
    </row>
    <row r="220" spans="1:8">
      <c r="A220" s="340" t="s">
        <v>2063</v>
      </c>
      <c r="B220" s="557" t="s">
        <v>2064</v>
      </c>
      <c r="C220" s="558"/>
      <c r="D220" s="558"/>
      <c r="E220" s="558"/>
      <c r="F220" s="558"/>
      <c r="G220" s="558"/>
      <c r="H220" s="559"/>
    </row>
    <row r="221" spans="1:8">
      <c r="A221" s="424" t="s">
        <v>2065</v>
      </c>
      <c r="B221" s="557" t="s">
        <v>2066</v>
      </c>
      <c r="C221" s="558"/>
      <c r="D221" s="558"/>
      <c r="E221" s="558"/>
      <c r="F221" s="558"/>
      <c r="G221" s="558"/>
      <c r="H221" s="559"/>
    </row>
    <row r="222" spans="1:8">
      <c r="A222" s="424" t="s">
        <v>2067</v>
      </c>
      <c r="B222" s="557" t="s">
        <v>2068</v>
      </c>
      <c r="C222" s="558"/>
      <c r="D222" s="558"/>
      <c r="E222" s="558"/>
      <c r="F222" s="558"/>
      <c r="G222" s="558"/>
      <c r="H222" s="559"/>
    </row>
    <row r="223" spans="1:8">
      <c r="A223" s="424" t="s">
        <v>2069</v>
      </c>
      <c r="B223" s="557" t="s">
        <v>2070</v>
      </c>
      <c r="C223" s="558"/>
      <c r="D223" s="558"/>
      <c r="E223" s="558"/>
      <c r="F223" s="558"/>
      <c r="G223" s="558"/>
      <c r="H223" s="559"/>
    </row>
    <row r="224" spans="1:8">
      <c r="A224" s="340" t="s">
        <v>2071</v>
      </c>
      <c r="B224" s="557" t="s">
        <v>2072</v>
      </c>
      <c r="C224" s="558"/>
      <c r="D224" s="558"/>
      <c r="E224" s="558"/>
      <c r="F224" s="558"/>
      <c r="G224" s="558"/>
      <c r="H224" s="559"/>
    </row>
    <row r="225" spans="1:9">
      <c r="A225" s="340" t="s">
        <v>2073</v>
      </c>
      <c r="B225" s="557" t="s">
        <v>2074</v>
      </c>
      <c r="C225" s="558"/>
      <c r="D225" s="558"/>
      <c r="E225" s="558"/>
      <c r="F225" s="558"/>
      <c r="G225" s="558"/>
      <c r="H225" s="559"/>
    </row>
    <row r="226" spans="1:9">
      <c r="A226" s="340" t="s">
        <v>2075</v>
      </c>
      <c r="B226" s="557" t="s">
        <v>2076</v>
      </c>
      <c r="C226" s="558"/>
      <c r="D226" s="558"/>
      <c r="E226" s="558"/>
      <c r="F226" s="558"/>
      <c r="G226" s="558"/>
      <c r="H226" s="559"/>
    </row>
    <row r="227" spans="1:9">
      <c r="A227" s="340" t="s">
        <v>2077</v>
      </c>
      <c r="B227" s="557" t="s">
        <v>2078</v>
      </c>
      <c r="C227" s="558"/>
      <c r="D227" s="558"/>
      <c r="E227" s="558"/>
      <c r="F227" s="558"/>
      <c r="G227" s="558"/>
      <c r="H227" s="559"/>
    </row>
    <row r="228" spans="1:9">
      <c r="A228" s="340" t="s">
        <v>2079</v>
      </c>
      <c r="B228" s="557" t="s">
        <v>2080</v>
      </c>
      <c r="C228" s="558"/>
      <c r="D228" s="558"/>
      <c r="E228" s="558"/>
      <c r="F228" s="558"/>
      <c r="G228" s="558"/>
      <c r="H228" s="559"/>
    </row>
    <row r="229" spans="1:9">
      <c r="A229" s="340" t="s">
        <v>2092</v>
      </c>
      <c r="B229" s="557" t="s">
        <v>2081</v>
      </c>
      <c r="C229" s="558"/>
      <c r="D229" s="558"/>
      <c r="E229" s="558"/>
      <c r="F229" s="558"/>
      <c r="G229" s="558"/>
      <c r="H229" s="559"/>
    </row>
    <row r="230" spans="1:9">
      <c r="A230" s="340" t="s">
        <v>2093</v>
      </c>
      <c r="B230" s="557" t="s">
        <v>2082</v>
      </c>
      <c r="C230" s="558"/>
      <c r="D230" s="558"/>
      <c r="E230" s="558"/>
      <c r="F230" s="558"/>
      <c r="G230" s="558"/>
      <c r="H230" s="559"/>
    </row>
    <row r="231" spans="1:9">
      <c r="A231" s="340" t="s">
        <v>2094</v>
      </c>
      <c r="B231" s="557" t="s">
        <v>2083</v>
      </c>
      <c r="C231" s="558"/>
      <c r="D231" s="558"/>
      <c r="E231" s="558"/>
      <c r="F231" s="558"/>
      <c r="G231" s="558"/>
      <c r="H231" s="559"/>
    </row>
    <row r="232" spans="1:9">
      <c r="A232" s="340" t="s">
        <v>2095</v>
      </c>
      <c r="B232" s="557" t="s">
        <v>2084</v>
      </c>
      <c r="C232" s="558"/>
      <c r="D232" s="558"/>
      <c r="E232" s="558"/>
      <c r="F232" s="558"/>
      <c r="G232" s="558"/>
      <c r="H232" s="559"/>
    </row>
    <row r="233" spans="1:9">
      <c r="A233" s="340" t="s">
        <v>2096</v>
      </c>
      <c r="B233" s="557" t="s">
        <v>2085</v>
      </c>
      <c r="C233" s="558"/>
      <c r="D233" s="558"/>
      <c r="E233" s="558"/>
      <c r="F233" s="558"/>
      <c r="G233" s="558"/>
      <c r="H233" s="559"/>
    </row>
    <row r="234" spans="1:9">
      <c r="A234" s="340" t="s">
        <v>2097</v>
      </c>
      <c r="B234" s="557" t="s">
        <v>2086</v>
      </c>
      <c r="C234" s="558"/>
      <c r="D234" s="558"/>
      <c r="E234" s="558"/>
      <c r="F234" s="558"/>
      <c r="G234" s="558"/>
      <c r="H234" s="559"/>
    </row>
    <row r="235" spans="1:9" s="9" customFormat="1">
      <c r="A235" s="340" t="s">
        <v>2219</v>
      </c>
      <c r="B235" s="587" t="s">
        <v>2220</v>
      </c>
      <c r="C235" s="588"/>
      <c r="D235" s="588"/>
      <c r="E235" s="588"/>
      <c r="F235" s="588"/>
      <c r="G235" s="588"/>
      <c r="H235" s="589"/>
      <c r="I235" s="8"/>
    </row>
    <row r="236" spans="1:9" s="9" customFormat="1">
      <c r="A236" s="340" t="s">
        <v>2221</v>
      </c>
      <c r="B236" s="587" t="s">
        <v>2222</v>
      </c>
      <c r="C236" s="588"/>
      <c r="D236" s="588"/>
      <c r="E236" s="588"/>
      <c r="F236" s="588"/>
      <c r="G236" s="588"/>
      <c r="H236" s="589"/>
      <c r="I236" s="8"/>
    </row>
    <row r="237" spans="1:9">
      <c r="A237" s="340" t="s">
        <v>2098</v>
      </c>
      <c r="B237" s="557" t="s">
        <v>2087</v>
      </c>
      <c r="C237" s="558"/>
      <c r="D237" s="558"/>
      <c r="E237" s="558"/>
      <c r="F237" s="558"/>
      <c r="G237" s="558"/>
      <c r="H237" s="559"/>
    </row>
    <row r="238" spans="1:9">
      <c r="A238" s="340" t="s">
        <v>2099</v>
      </c>
      <c r="B238" s="557" t="s">
        <v>2088</v>
      </c>
      <c r="C238" s="558"/>
      <c r="D238" s="558"/>
      <c r="E238" s="558"/>
      <c r="F238" s="558"/>
      <c r="G238" s="558"/>
      <c r="H238" s="559"/>
    </row>
    <row r="239" spans="1:9" s="9" customFormat="1">
      <c r="A239" s="338" t="s">
        <v>2366</v>
      </c>
      <c r="B239" s="593" t="s">
        <v>2367</v>
      </c>
      <c r="C239" s="594"/>
      <c r="D239" s="594"/>
      <c r="E239" s="594"/>
      <c r="F239" s="594"/>
      <c r="G239" s="594"/>
      <c r="H239" s="595"/>
      <c r="I239" s="8"/>
    </row>
    <row r="240" spans="1:9" s="9" customFormat="1">
      <c r="A240" s="338" t="s">
        <v>2368</v>
      </c>
      <c r="B240" s="593" t="s">
        <v>2369</v>
      </c>
      <c r="C240" s="594"/>
      <c r="D240" s="594"/>
      <c r="E240" s="594"/>
      <c r="F240" s="594"/>
      <c r="G240" s="594"/>
      <c r="H240" s="595"/>
      <c r="I240" s="8"/>
    </row>
    <row r="241" spans="1:9" s="9" customFormat="1">
      <c r="A241" s="340" t="s">
        <v>2223</v>
      </c>
      <c r="B241" s="590" t="s">
        <v>2224</v>
      </c>
      <c r="C241" s="591"/>
      <c r="D241" s="591"/>
      <c r="E241" s="591"/>
      <c r="F241" s="591"/>
      <c r="G241" s="591"/>
      <c r="H241" s="592"/>
      <c r="I241" s="8"/>
    </row>
    <row r="242" spans="1:9" s="9" customFormat="1">
      <c r="A242" s="338" t="s">
        <v>2364</v>
      </c>
      <c r="B242" s="596" t="s">
        <v>2365</v>
      </c>
      <c r="C242" s="597"/>
      <c r="D242" s="597"/>
      <c r="E242" s="597"/>
      <c r="F242" s="597"/>
      <c r="G242" s="597"/>
      <c r="H242" s="598"/>
      <c r="I242" s="8"/>
    </row>
    <row r="243" spans="1:9">
      <c r="A243" s="340" t="s">
        <v>2100</v>
      </c>
      <c r="B243" s="557" t="s">
        <v>2198</v>
      </c>
      <c r="C243" s="558"/>
      <c r="D243" s="558"/>
      <c r="E243" s="558"/>
      <c r="F243" s="558"/>
      <c r="G243" s="558"/>
      <c r="H243" s="559"/>
    </row>
    <row r="244" spans="1:9">
      <c r="A244" s="340" t="s">
        <v>2101</v>
      </c>
      <c r="B244" s="557" t="s">
        <v>2200</v>
      </c>
      <c r="C244" s="558"/>
      <c r="D244" s="558"/>
      <c r="E244" s="558"/>
      <c r="F244" s="558"/>
      <c r="G244" s="558"/>
      <c r="H244" s="559"/>
    </row>
    <row r="245" spans="1:9">
      <c r="A245" s="340" t="s">
        <v>2102</v>
      </c>
      <c r="B245" s="557" t="s">
        <v>2089</v>
      </c>
      <c r="C245" s="558"/>
      <c r="D245" s="558"/>
      <c r="E245" s="558"/>
      <c r="F245" s="558"/>
      <c r="G245" s="558"/>
      <c r="H245" s="559"/>
    </row>
    <row r="246" spans="1:9" s="9" customFormat="1">
      <c r="A246" s="340" t="s">
        <v>2235</v>
      </c>
      <c r="B246" s="587" t="s">
        <v>2236</v>
      </c>
      <c r="C246" s="588"/>
      <c r="D246" s="588"/>
      <c r="E246" s="588"/>
      <c r="F246" s="588"/>
      <c r="G246" s="588"/>
      <c r="H246" s="589"/>
      <c r="I246" s="8"/>
    </row>
    <row r="247" spans="1:9" s="9" customFormat="1">
      <c r="A247" s="340" t="s">
        <v>2237</v>
      </c>
      <c r="B247" s="587" t="s">
        <v>2238</v>
      </c>
      <c r="C247" s="588"/>
      <c r="D247" s="588"/>
      <c r="E247" s="588"/>
      <c r="F247" s="588"/>
      <c r="G247" s="588"/>
      <c r="H247" s="589"/>
      <c r="I247" s="8"/>
    </row>
    <row r="248" spans="1:9">
      <c r="A248" s="341" t="s">
        <v>2103</v>
      </c>
      <c r="B248" s="557" t="s">
        <v>2090</v>
      </c>
      <c r="C248" s="558"/>
      <c r="D248" s="558"/>
      <c r="E248" s="558"/>
      <c r="F248" s="558"/>
      <c r="G248" s="558"/>
      <c r="H248" s="559"/>
    </row>
    <row r="249" spans="1:9" s="9" customFormat="1">
      <c r="A249" s="341" t="s">
        <v>2290</v>
      </c>
      <c r="B249" s="560" t="s">
        <v>2291</v>
      </c>
      <c r="C249" s="561"/>
      <c r="D249" s="561"/>
      <c r="E249" s="561"/>
      <c r="F249" s="561"/>
      <c r="G249" s="561"/>
      <c r="H249" s="562"/>
      <c r="I249" s="8"/>
    </row>
    <row r="250" spans="1:9">
      <c r="A250" s="341" t="s">
        <v>2104</v>
      </c>
      <c r="B250" s="557" t="s">
        <v>2091</v>
      </c>
      <c r="C250" s="558"/>
      <c r="D250" s="558"/>
      <c r="E250" s="558"/>
      <c r="F250" s="558"/>
      <c r="G250" s="558"/>
      <c r="H250" s="559"/>
    </row>
    <row r="251" spans="1:9">
      <c r="A251" s="341" t="s">
        <v>2105</v>
      </c>
      <c r="B251" s="557" t="s">
        <v>2106</v>
      </c>
      <c r="C251" s="558"/>
      <c r="D251" s="558"/>
      <c r="E251" s="558"/>
      <c r="F251" s="558"/>
      <c r="G251" s="558"/>
      <c r="H251" s="559"/>
    </row>
    <row r="252" spans="1:9">
      <c r="A252" s="341" t="s">
        <v>2107</v>
      </c>
      <c r="B252" s="557" t="s">
        <v>2108</v>
      </c>
      <c r="C252" s="558"/>
      <c r="D252" s="558"/>
      <c r="E252" s="558"/>
      <c r="F252" s="558"/>
      <c r="G252" s="558"/>
      <c r="H252" s="559"/>
    </row>
    <row r="253" spans="1:9" s="9" customFormat="1">
      <c r="A253" s="341" t="s">
        <v>2292</v>
      </c>
      <c r="B253" s="560" t="s">
        <v>2293</v>
      </c>
      <c r="C253" s="561"/>
      <c r="D253" s="561"/>
      <c r="E253" s="561"/>
      <c r="F253" s="561"/>
      <c r="G253" s="561"/>
      <c r="H253" s="562"/>
      <c r="I253" s="8"/>
    </row>
    <row r="254" spans="1:9">
      <c r="A254" s="424" t="s">
        <v>2109</v>
      </c>
      <c r="B254" s="557" t="s">
        <v>2110</v>
      </c>
      <c r="C254" s="558"/>
      <c r="D254" s="558"/>
      <c r="E254" s="558"/>
      <c r="F254" s="558"/>
      <c r="G254" s="558"/>
      <c r="H254" s="559"/>
    </row>
    <row r="255" spans="1:9" s="9" customFormat="1">
      <c r="A255" s="424" t="s">
        <v>2294</v>
      </c>
      <c r="B255" s="560" t="s">
        <v>2295</v>
      </c>
      <c r="C255" s="561"/>
      <c r="D255" s="561"/>
      <c r="E255" s="561"/>
      <c r="F255" s="561"/>
      <c r="G255" s="561"/>
      <c r="H255" s="562"/>
      <c r="I255" s="8"/>
    </row>
    <row r="256" spans="1:9" s="9" customFormat="1">
      <c r="A256" s="424" t="s">
        <v>2296</v>
      </c>
      <c r="B256" s="560" t="s">
        <v>2297</v>
      </c>
      <c r="C256" s="561"/>
      <c r="D256" s="561"/>
      <c r="E256" s="561"/>
      <c r="F256" s="561"/>
      <c r="G256" s="561"/>
      <c r="H256" s="562"/>
      <c r="I256" s="8"/>
    </row>
    <row r="257" spans="1:9">
      <c r="A257" s="424" t="s">
        <v>2111</v>
      </c>
      <c r="B257" s="557" t="s">
        <v>2112</v>
      </c>
      <c r="C257" s="558"/>
      <c r="D257" s="558"/>
      <c r="E257" s="558"/>
      <c r="F257" s="558"/>
      <c r="G257" s="558"/>
      <c r="H257" s="559"/>
    </row>
    <row r="258" spans="1:9">
      <c r="A258" s="341" t="s">
        <v>2113</v>
      </c>
      <c r="B258" s="557" t="s">
        <v>2114</v>
      </c>
      <c r="C258" s="558"/>
      <c r="D258" s="558"/>
      <c r="E258" s="558"/>
      <c r="F258" s="558"/>
      <c r="G258" s="558"/>
      <c r="H258" s="559"/>
    </row>
    <row r="259" spans="1:9" s="9" customFormat="1">
      <c r="A259" s="341" t="s">
        <v>2298</v>
      </c>
      <c r="B259" s="560" t="s">
        <v>2299</v>
      </c>
      <c r="C259" s="561"/>
      <c r="D259" s="561"/>
      <c r="E259" s="561"/>
      <c r="F259" s="561"/>
      <c r="G259" s="561"/>
      <c r="H259" s="562"/>
      <c r="I259" s="8"/>
    </row>
    <row r="260" spans="1:9" s="9" customFormat="1">
      <c r="A260" s="424" t="s">
        <v>2271</v>
      </c>
      <c r="B260" s="560" t="s">
        <v>2274</v>
      </c>
      <c r="C260" s="561"/>
      <c r="D260" s="561"/>
      <c r="E260" s="561"/>
      <c r="F260" s="561"/>
      <c r="G260" s="561"/>
      <c r="H260" s="562"/>
      <c r="I260" s="8"/>
    </row>
    <row r="261" spans="1:9">
      <c r="A261" s="424" t="s">
        <v>2115</v>
      </c>
      <c r="B261" s="557" t="s">
        <v>2116</v>
      </c>
      <c r="C261" s="558"/>
      <c r="D261" s="558"/>
      <c r="E261" s="558"/>
      <c r="F261" s="558"/>
      <c r="G261" s="558"/>
      <c r="H261" s="559"/>
    </row>
    <row r="262" spans="1:9">
      <c r="A262" s="341" t="s">
        <v>2117</v>
      </c>
      <c r="B262" s="557" t="s">
        <v>2118</v>
      </c>
      <c r="C262" s="558"/>
      <c r="D262" s="558"/>
      <c r="E262" s="558"/>
      <c r="F262" s="558"/>
      <c r="G262" s="558"/>
      <c r="H262" s="559"/>
    </row>
    <row r="263" spans="1:9" s="9" customFormat="1">
      <c r="A263" s="341" t="s">
        <v>2284</v>
      </c>
      <c r="B263" s="560" t="s">
        <v>2285</v>
      </c>
      <c r="C263" s="561"/>
      <c r="D263" s="561"/>
      <c r="E263" s="561"/>
      <c r="F263" s="561"/>
      <c r="G263" s="561"/>
      <c r="H263" s="562"/>
      <c r="I263" s="8"/>
    </row>
    <row r="264" spans="1:9">
      <c r="A264" s="424" t="s">
        <v>2119</v>
      </c>
      <c r="B264" s="557" t="s">
        <v>2120</v>
      </c>
      <c r="C264" s="558"/>
      <c r="D264" s="558"/>
      <c r="E264" s="558"/>
      <c r="F264" s="558"/>
      <c r="G264" s="558"/>
      <c r="H264" s="559"/>
    </row>
    <row r="265" spans="1:9" s="9" customFormat="1">
      <c r="A265" s="424" t="s">
        <v>2286</v>
      </c>
      <c r="B265" s="560" t="s">
        <v>2287</v>
      </c>
      <c r="C265" s="561"/>
      <c r="D265" s="561"/>
      <c r="E265" s="561"/>
      <c r="F265" s="561"/>
      <c r="G265" s="561"/>
      <c r="H265" s="562"/>
      <c r="I265" s="8"/>
    </row>
    <row r="266" spans="1:9">
      <c r="A266" s="341" t="s">
        <v>2121</v>
      </c>
      <c r="B266" s="557" t="s">
        <v>2122</v>
      </c>
      <c r="C266" s="558"/>
      <c r="D266" s="558"/>
      <c r="E266" s="558"/>
      <c r="F266" s="558"/>
      <c r="G266" s="558"/>
      <c r="H266" s="559"/>
    </row>
    <row r="267" spans="1:9" s="9" customFormat="1">
      <c r="A267" s="341" t="s">
        <v>2288</v>
      </c>
      <c r="B267" s="560" t="s">
        <v>2289</v>
      </c>
      <c r="C267" s="561"/>
      <c r="D267" s="561"/>
      <c r="E267" s="561"/>
      <c r="F267" s="561"/>
      <c r="G267" s="561"/>
      <c r="H267" s="562"/>
      <c r="I267" s="8"/>
    </row>
    <row r="268" spans="1:9">
      <c r="A268" s="340" t="s">
        <v>2123</v>
      </c>
      <c r="B268" s="557" t="s">
        <v>2124</v>
      </c>
      <c r="C268" s="558"/>
      <c r="D268" s="558"/>
      <c r="E268" s="558"/>
      <c r="F268" s="558"/>
      <c r="G268" s="558"/>
      <c r="H268" s="559"/>
    </row>
    <row r="269" spans="1:9" s="9" customFormat="1">
      <c r="A269" s="340" t="s">
        <v>2282</v>
      </c>
      <c r="B269" s="560" t="s">
        <v>2283</v>
      </c>
      <c r="C269" s="561"/>
      <c r="D269" s="561"/>
      <c r="E269" s="561"/>
      <c r="F269" s="561"/>
      <c r="G269" s="561"/>
      <c r="H269" s="562"/>
      <c r="I269" s="8"/>
    </row>
    <row r="270" spans="1:9">
      <c r="A270" s="340" t="s">
        <v>2125</v>
      </c>
      <c r="B270" s="557" t="s">
        <v>2126</v>
      </c>
      <c r="C270" s="558"/>
      <c r="D270" s="558"/>
      <c r="E270" s="558"/>
      <c r="F270" s="558"/>
      <c r="G270" s="558"/>
      <c r="H270" s="559"/>
    </row>
    <row r="271" spans="1:9" s="429" customFormat="1">
      <c r="A271" s="330" t="s">
        <v>2376</v>
      </c>
      <c r="B271" s="569" t="s">
        <v>2379</v>
      </c>
      <c r="C271" s="570"/>
      <c r="D271" s="570"/>
      <c r="E271" s="570"/>
      <c r="F271" s="570"/>
      <c r="G271" s="570"/>
      <c r="H271" s="571"/>
      <c r="I271" s="428"/>
    </row>
    <row r="272" spans="1:9" s="429" customFormat="1">
      <c r="A272" s="330" t="s">
        <v>2127</v>
      </c>
      <c r="B272" s="578" t="s">
        <v>2128</v>
      </c>
      <c r="C272" s="579"/>
      <c r="D272" s="579"/>
      <c r="E272" s="579"/>
      <c r="F272" s="579"/>
      <c r="G272" s="579"/>
      <c r="H272" s="580"/>
      <c r="I272" s="428"/>
    </row>
    <row r="273" spans="1:9">
      <c r="A273" s="341" t="s">
        <v>2129</v>
      </c>
      <c r="B273" s="572" t="s">
        <v>2130</v>
      </c>
      <c r="C273" s="573"/>
      <c r="D273" s="573"/>
      <c r="E273" s="573"/>
      <c r="F273" s="573"/>
      <c r="G273" s="573"/>
      <c r="H273" s="574"/>
    </row>
    <row r="274" spans="1:9" s="429" customFormat="1">
      <c r="A274" s="330" t="s">
        <v>2377</v>
      </c>
      <c r="B274" s="569" t="s">
        <v>2380</v>
      </c>
      <c r="C274" s="570"/>
      <c r="D274" s="570"/>
      <c r="E274" s="570"/>
      <c r="F274" s="570"/>
      <c r="G274" s="570"/>
      <c r="H274" s="571"/>
      <c r="I274" s="428"/>
    </row>
    <row r="275" spans="1:9" s="429" customFormat="1">
      <c r="A275" s="330" t="s">
        <v>2378</v>
      </c>
      <c r="B275" s="575" t="s">
        <v>2381</v>
      </c>
      <c r="C275" s="576"/>
      <c r="D275" s="576"/>
      <c r="E275" s="576"/>
      <c r="F275" s="576"/>
      <c r="G275" s="576"/>
      <c r="H275" s="577"/>
      <c r="I275" s="428"/>
    </row>
    <row r="276" spans="1:9">
      <c r="A276" s="341" t="s">
        <v>2131</v>
      </c>
      <c r="B276" s="557" t="s">
        <v>2132</v>
      </c>
      <c r="C276" s="558"/>
      <c r="D276" s="558"/>
      <c r="E276" s="558"/>
      <c r="F276" s="558"/>
      <c r="G276" s="558"/>
      <c r="H276" s="559"/>
    </row>
    <row r="277" spans="1:9">
      <c r="A277" s="424" t="s">
        <v>2133</v>
      </c>
      <c r="B277" s="557" t="s">
        <v>2134</v>
      </c>
      <c r="C277" s="558"/>
      <c r="D277" s="558"/>
      <c r="E277" s="558"/>
      <c r="F277" s="558"/>
      <c r="G277" s="558"/>
      <c r="H277" s="559"/>
    </row>
    <row r="278" spans="1:9">
      <c r="A278" s="340" t="s">
        <v>2135</v>
      </c>
      <c r="B278" s="557" t="s">
        <v>2136</v>
      </c>
      <c r="C278" s="558"/>
      <c r="D278" s="558"/>
      <c r="E278" s="558"/>
      <c r="F278" s="558"/>
      <c r="G278" s="558"/>
      <c r="H278" s="559"/>
    </row>
    <row r="279" spans="1:9">
      <c r="A279" s="424" t="s">
        <v>2137</v>
      </c>
      <c r="B279" s="557" t="s">
        <v>2138</v>
      </c>
      <c r="C279" s="558"/>
      <c r="D279" s="558"/>
      <c r="E279" s="558"/>
      <c r="F279" s="558"/>
      <c r="G279" s="558"/>
      <c r="H279" s="559"/>
    </row>
    <row r="280" spans="1:9">
      <c r="A280" s="424" t="s">
        <v>2139</v>
      </c>
      <c r="B280" s="557" t="s">
        <v>2140</v>
      </c>
      <c r="C280" s="558"/>
      <c r="D280" s="558"/>
      <c r="E280" s="558"/>
      <c r="F280" s="558"/>
      <c r="G280" s="558"/>
      <c r="H280" s="559"/>
    </row>
    <row r="281" spans="1:9" s="9" customFormat="1">
      <c r="A281" s="424" t="s">
        <v>2269</v>
      </c>
      <c r="B281" s="560" t="s">
        <v>2270</v>
      </c>
      <c r="C281" s="561"/>
      <c r="D281" s="561"/>
      <c r="E281" s="561"/>
      <c r="F281" s="561"/>
      <c r="G281" s="561"/>
      <c r="H281" s="562"/>
      <c r="I281" s="8"/>
    </row>
    <row r="282" spans="1:9" s="9" customFormat="1">
      <c r="A282" s="424" t="s">
        <v>2272</v>
      </c>
      <c r="B282" s="560" t="s">
        <v>2273</v>
      </c>
      <c r="C282" s="561"/>
      <c r="D282" s="561"/>
      <c r="E282" s="561"/>
      <c r="F282" s="561"/>
      <c r="G282" s="561"/>
      <c r="H282" s="562"/>
      <c r="I282" s="8"/>
    </row>
    <row r="283" spans="1:9" s="9" customFormat="1">
      <c r="A283" s="424" t="s">
        <v>2275</v>
      </c>
      <c r="B283" s="560" t="s">
        <v>2276</v>
      </c>
      <c r="C283" s="561"/>
      <c r="D283" s="561"/>
      <c r="E283" s="561"/>
      <c r="F283" s="561"/>
      <c r="G283" s="561"/>
      <c r="H283" s="562"/>
      <c r="I283" s="8"/>
    </row>
    <row r="284" spans="1:9">
      <c r="A284" s="341" t="s">
        <v>2141</v>
      </c>
      <c r="B284" s="557" t="s">
        <v>2142</v>
      </c>
      <c r="C284" s="558"/>
      <c r="D284" s="558"/>
      <c r="E284" s="558"/>
      <c r="F284" s="558"/>
      <c r="G284" s="558"/>
      <c r="H284" s="559"/>
    </row>
    <row r="285" spans="1:9">
      <c r="A285" s="424" t="s">
        <v>2143</v>
      </c>
      <c r="B285" s="557" t="s">
        <v>2144</v>
      </c>
      <c r="C285" s="558"/>
      <c r="D285" s="558"/>
      <c r="E285" s="558"/>
      <c r="F285" s="558"/>
      <c r="G285" s="558"/>
      <c r="H285" s="559"/>
    </row>
    <row r="286" spans="1:9" s="9" customFormat="1">
      <c r="A286" s="424" t="s">
        <v>2277</v>
      </c>
      <c r="B286" s="560" t="s">
        <v>2278</v>
      </c>
      <c r="C286" s="561"/>
      <c r="D286" s="561"/>
      <c r="E286" s="561"/>
      <c r="F286" s="561"/>
      <c r="G286" s="561"/>
      <c r="H286" s="562"/>
      <c r="I286" s="8"/>
    </row>
    <row r="287" spans="1:9" s="9" customFormat="1">
      <c r="A287" s="424" t="s">
        <v>2279</v>
      </c>
      <c r="B287" s="560" t="s">
        <v>2280</v>
      </c>
      <c r="C287" s="561"/>
      <c r="D287" s="561"/>
      <c r="E287" s="561"/>
      <c r="F287" s="561"/>
      <c r="G287" s="561"/>
      <c r="H287" s="562"/>
      <c r="I287" s="8"/>
    </row>
    <row r="288" spans="1:9">
      <c r="A288" s="340" t="s">
        <v>2145</v>
      </c>
      <c r="B288" s="557" t="s">
        <v>2146</v>
      </c>
      <c r="C288" s="558"/>
      <c r="D288" s="558"/>
      <c r="E288" s="558"/>
      <c r="F288" s="558"/>
      <c r="G288" s="558"/>
      <c r="H288" s="559"/>
    </row>
    <row r="289" spans="1:9">
      <c r="A289" s="340" t="s">
        <v>2147</v>
      </c>
      <c r="B289" s="557" t="s">
        <v>2148</v>
      </c>
      <c r="C289" s="558"/>
      <c r="D289" s="558"/>
      <c r="E289" s="558"/>
      <c r="F289" s="558"/>
      <c r="G289" s="558"/>
      <c r="H289" s="559"/>
    </row>
    <row r="290" spans="1:9">
      <c r="A290" s="340" t="s">
        <v>2149</v>
      </c>
      <c r="B290" s="557" t="s">
        <v>2150</v>
      </c>
      <c r="C290" s="558"/>
      <c r="D290" s="558"/>
      <c r="E290" s="558"/>
      <c r="F290" s="558"/>
      <c r="G290" s="558"/>
      <c r="H290" s="559"/>
    </row>
    <row r="291" spans="1:9">
      <c r="A291" s="340" t="s">
        <v>2151</v>
      </c>
      <c r="B291" s="557" t="s">
        <v>2152</v>
      </c>
      <c r="C291" s="558"/>
      <c r="D291" s="558"/>
      <c r="E291" s="558"/>
      <c r="F291" s="558"/>
      <c r="G291" s="558"/>
      <c r="H291" s="559"/>
    </row>
    <row r="292" spans="1:9">
      <c r="A292" s="340" t="s">
        <v>2153</v>
      </c>
      <c r="B292" s="557" t="s">
        <v>2154</v>
      </c>
      <c r="C292" s="558"/>
      <c r="D292" s="558"/>
      <c r="E292" s="558"/>
      <c r="F292" s="558"/>
      <c r="G292" s="558"/>
      <c r="H292" s="559"/>
    </row>
    <row r="293" spans="1:9">
      <c r="A293" s="340" t="s">
        <v>2155</v>
      </c>
      <c r="B293" s="557" t="s">
        <v>2156</v>
      </c>
      <c r="C293" s="558"/>
      <c r="D293" s="558"/>
      <c r="E293" s="558"/>
      <c r="F293" s="558"/>
      <c r="G293" s="558"/>
      <c r="H293" s="559"/>
    </row>
    <row r="294" spans="1:9" s="9" customFormat="1">
      <c r="A294" s="340" t="s">
        <v>2267</v>
      </c>
      <c r="B294" s="560" t="s">
        <v>2268</v>
      </c>
      <c r="C294" s="561"/>
      <c r="D294" s="561"/>
      <c r="E294" s="561"/>
      <c r="F294" s="561"/>
      <c r="G294" s="561"/>
      <c r="H294" s="562"/>
      <c r="I294" s="8"/>
    </row>
    <row r="295" spans="1:9" s="9" customFormat="1">
      <c r="A295" s="340" t="s">
        <v>2253</v>
      </c>
      <c r="B295" s="560" t="s">
        <v>2254</v>
      </c>
      <c r="C295" s="561"/>
      <c r="D295" s="561"/>
      <c r="E295" s="561"/>
      <c r="F295" s="561"/>
      <c r="G295" s="561"/>
      <c r="H295" s="562"/>
      <c r="I295" s="8"/>
    </row>
    <row r="296" spans="1:9" s="9" customFormat="1">
      <c r="A296" s="340" t="s">
        <v>2255</v>
      </c>
      <c r="B296" s="560" t="s">
        <v>2256</v>
      </c>
      <c r="C296" s="561"/>
      <c r="D296" s="561"/>
      <c r="E296" s="561"/>
      <c r="F296" s="561"/>
      <c r="G296" s="561"/>
      <c r="H296" s="562"/>
      <c r="I296" s="8"/>
    </row>
    <row r="297" spans="1:9" s="9" customFormat="1">
      <c r="A297" s="340" t="s">
        <v>2257</v>
      </c>
      <c r="B297" s="560" t="s">
        <v>2258</v>
      </c>
      <c r="C297" s="561"/>
      <c r="D297" s="561"/>
      <c r="E297" s="561"/>
      <c r="F297" s="561"/>
      <c r="G297" s="561"/>
      <c r="H297" s="562"/>
      <c r="I297" s="8"/>
    </row>
    <row r="298" spans="1:9" s="9" customFormat="1">
      <c r="A298" s="340" t="s">
        <v>2259</v>
      </c>
      <c r="B298" s="560" t="s">
        <v>2260</v>
      </c>
      <c r="C298" s="561"/>
      <c r="D298" s="561"/>
      <c r="E298" s="561"/>
      <c r="F298" s="561"/>
      <c r="G298" s="561"/>
      <c r="H298" s="562"/>
      <c r="I298" s="8"/>
    </row>
    <row r="299" spans="1:9" s="9" customFormat="1">
      <c r="A299" s="340" t="s">
        <v>2261</v>
      </c>
      <c r="B299" s="560" t="s">
        <v>2262</v>
      </c>
      <c r="C299" s="561"/>
      <c r="D299" s="561"/>
      <c r="E299" s="561"/>
      <c r="F299" s="561"/>
      <c r="G299" s="561"/>
      <c r="H299" s="562"/>
      <c r="I299" s="8"/>
    </row>
    <row r="300" spans="1:9" s="9" customFormat="1">
      <c r="A300" s="340" t="s">
        <v>2263</v>
      </c>
      <c r="B300" s="560" t="s">
        <v>2264</v>
      </c>
      <c r="C300" s="561"/>
      <c r="D300" s="561"/>
      <c r="E300" s="561"/>
      <c r="F300" s="561"/>
      <c r="G300" s="561"/>
      <c r="H300" s="562"/>
      <c r="I300" s="8"/>
    </row>
    <row r="301" spans="1:9" s="9" customFormat="1">
      <c r="A301" s="340" t="s">
        <v>2265</v>
      </c>
      <c r="B301" s="560" t="s">
        <v>2266</v>
      </c>
      <c r="C301" s="561"/>
      <c r="D301" s="561"/>
      <c r="E301" s="561"/>
      <c r="F301" s="561"/>
      <c r="G301" s="561"/>
      <c r="H301" s="562"/>
      <c r="I301" s="8"/>
    </row>
    <row r="302" spans="1:9" s="9" customFormat="1">
      <c r="A302" s="340" t="s">
        <v>2241</v>
      </c>
      <c r="B302" s="560" t="s">
        <v>2242</v>
      </c>
      <c r="C302" s="561"/>
      <c r="D302" s="561"/>
      <c r="E302" s="561"/>
      <c r="F302" s="561"/>
      <c r="G302" s="561"/>
      <c r="H302" s="562"/>
      <c r="I302" s="8"/>
    </row>
    <row r="303" spans="1:9" s="9" customFormat="1">
      <c r="A303" s="340" t="s">
        <v>2243</v>
      </c>
      <c r="B303" s="560" t="s">
        <v>2244</v>
      </c>
      <c r="C303" s="561"/>
      <c r="D303" s="561"/>
      <c r="E303" s="561"/>
      <c r="F303" s="561"/>
      <c r="G303" s="561"/>
      <c r="H303" s="562"/>
      <c r="I303" s="8"/>
    </row>
    <row r="304" spans="1:9" s="9" customFormat="1">
      <c r="A304" s="340" t="s">
        <v>2245</v>
      </c>
      <c r="B304" s="560" t="s">
        <v>2246</v>
      </c>
      <c r="C304" s="561"/>
      <c r="D304" s="561"/>
      <c r="E304" s="561"/>
      <c r="F304" s="561"/>
      <c r="G304" s="561"/>
      <c r="H304" s="562"/>
      <c r="I304" s="8"/>
    </row>
    <row r="305" spans="1:9">
      <c r="A305" s="424" t="s">
        <v>2157</v>
      </c>
      <c r="B305" s="557" t="s">
        <v>2158</v>
      </c>
      <c r="C305" s="558"/>
      <c r="D305" s="558"/>
      <c r="E305" s="558"/>
      <c r="F305" s="558"/>
      <c r="G305" s="558"/>
      <c r="H305" s="559"/>
    </row>
    <row r="306" spans="1:9" s="9" customFormat="1">
      <c r="A306" s="340" t="s">
        <v>2247</v>
      </c>
      <c r="B306" s="560" t="s">
        <v>2248</v>
      </c>
      <c r="C306" s="561"/>
      <c r="D306" s="561"/>
      <c r="E306" s="561"/>
      <c r="F306" s="561"/>
      <c r="G306" s="561"/>
      <c r="H306" s="562"/>
      <c r="I306" s="8"/>
    </row>
    <row r="307" spans="1:9" s="9" customFormat="1">
      <c r="A307" s="340" t="s">
        <v>2249</v>
      </c>
      <c r="B307" s="560" t="s">
        <v>2251</v>
      </c>
      <c r="C307" s="561"/>
      <c r="D307" s="561"/>
      <c r="E307" s="561"/>
      <c r="F307" s="561"/>
      <c r="G307" s="561"/>
      <c r="H307" s="562"/>
      <c r="I307" s="8"/>
    </row>
    <row r="308" spans="1:9" s="9" customFormat="1">
      <c r="A308" s="340" t="s">
        <v>2250</v>
      </c>
      <c r="B308" s="560" t="s">
        <v>2252</v>
      </c>
      <c r="C308" s="561"/>
      <c r="D308" s="561"/>
      <c r="E308" s="561"/>
      <c r="F308" s="561"/>
      <c r="G308" s="561"/>
      <c r="H308" s="562"/>
      <c r="I308" s="8"/>
    </row>
    <row r="309" spans="1:9">
      <c r="A309" s="341" t="s">
        <v>2159</v>
      </c>
      <c r="B309" s="557" t="s">
        <v>2160</v>
      </c>
      <c r="C309" s="558"/>
      <c r="D309" s="558"/>
      <c r="E309" s="558"/>
      <c r="F309" s="558"/>
      <c r="G309" s="558"/>
      <c r="H309" s="559"/>
    </row>
    <row r="310" spans="1:9">
      <c r="A310" s="331" t="s">
        <v>2161</v>
      </c>
      <c r="B310" s="557" t="s">
        <v>2162</v>
      </c>
      <c r="C310" s="558"/>
      <c r="D310" s="558"/>
      <c r="E310" s="558"/>
      <c r="F310" s="558"/>
      <c r="G310" s="558"/>
      <c r="H310" s="559"/>
    </row>
    <row r="311" spans="1:9" s="9" customFormat="1">
      <c r="A311" s="331" t="s">
        <v>2239</v>
      </c>
      <c r="B311" s="584" t="s">
        <v>2240</v>
      </c>
      <c r="C311" s="585"/>
      <c r="D311" s="585"/>
      <c r="E311" s="585"/>
      <c r="F311" s="585"/>
      <c r="G311" s="585"/>
      <c r="H311" s="586"/>
      <c r="I311" s="8"/>
    </row>
    <row r="312" spans="1:9">
      <c r="A312" s="341" t="s">
        <v>2163</v>
      </c>
      <c r="B312" s="557" t="s">
        <v>2164</v>
      </c>
      <c r="C312" s="558"/>
      <c r="D312" s="558"/>
      <c r="E312" s="558"/>
      <c r="F312" s="558"/>
      <c r="G312" s="558"/>
      <c r="H312" s="559"/>
    </row>
    <row r="313" spans="1:9">
      <c r="A313" s="341" t="s">
        <v>2165</v>
      </c>
      <c r="B313" s="557" t="s">
        <v>2166</v>
      </c>
      <c r="C313" s="558"/>
      <c r="D313" s="558"/>
      <c r="E313" s="558"/>
      <c r="F313" s="558"/>
      <c r="G313" s="558"/>
      <c r="H313" s="559"/>
    </row>
    <row r="314" spans="1:9">
      <c r="A314" s="340" t="s">
        <v>2167</v>
      </c>
      <c r="B314" s="557" t="s">
        <v>2168</v>
      </c>
      <c r="C314" s="558"/>
      <c r="D314" s="558"/>
      <c r="E314" s="558"/>
      <c r="F314" s="558"/>
      <c r="G314" s="558"/>
      <c r="H314" s="559"/>
    </row>
    <row r="315" spans="1:9">
      <c r="A315" s="340" t="s">
        <v>2169</v>
      </c>
      <c r="B315" s="557" t="s">
        <v>2170</v>
      </c>
      <c r="C315" s="558"/>
      <c r="D315" s="558"/>
      <c r="E315" s="558"/>
      <c r="F315" s="558"/>
      <c r="G315" s="558"/>
      <c r="H315" s="559"/>
    </row>
    <row r="316" spans="1:9">
      <c r="A316" s="424" t="s">
        <v>2171</v>
      </c>
      <c r="B316" s="557" t="s">
        <v>2172</v>
      </c>
      <c r="C316" s="558"/>
      <c r="D316" s="558"/>
      <c r="E316" s="558"/>
      <c r="F316" s="558"/>
      <c r="G316" s="558"/>
      <c r="H316" s="559"/>
    </row>
    <row r="317" spans="1:9">
      <c r="A317" s="341" t="s">
        <v>1669</v>
      </c>
      <c r="B317" s="557" t="s">
        <v>2173</v>
      </c>
      <c r="C317" s="558"/>
      <c r="D317" s="558"/>
      <c r="E317" s="558"/>
      <c r="F317" s="558"/>
      <c r="G317" s="558"/>
      <c r="H317" s="559"/>
    </row>
    <row r="318" spans="1:9">
      <c r="A318" s="341" t="s">
        <v>1670</v>
      </c>
      <c r="B318" s="557" t="s">
        <v>1682</v>
      </c>
      <c r="C318" s="558"/>
      <c r="D318" s="558"/>
      <c r="E318" s="558"/>
      <c r="F318" s="558"/>
      <c r="G318" s="558"/>
      <c r="H318" s="559"/>
    </row>
    <row r="319" spans="1:9">
      <c r="A319" s="341" t="s">
        <v>1671</v>
      </c>
      <c r="B319" s="557" t="s">
        <v>2174</v>
      </c>
      <c r="C319" s="558"/>
      <c r="D319" s="558"/>
      <c r="E319" s="558"/>
      <c r="F319" s="558"/>
      <c r="G319" s="558"/>
      <c r="H319" s="559"/>
    </row>
    <row r="320" spans="1:9">
      <c r="A320" s="341" t="s">
        <v>1672</v>
      </c>
      <c r="B320" s="557" t="s">
        <v>1684</v>
      </c>
      <c r="C320" s="558"/>
      <c r="D320" s="558"/>
      <c r="E320" s="558"/>
      <c r="F320" s="558"/>
      <c r="G320" s="558"/>
      <c r="H320" s="559"/>
    </row>
    <row r="321" spans="1:8">
      <c r="A321" s="342" t="s">
        <v>1673</v>
      </c>
      <c r="B321" s="557" t="s">
        <v>1685</v>
      </c>
      <c r="C321" s="558"/>
      <c r="D321" s="558"/>
      <c r="E321" s="558"/>
      <c r="F321" s="558"/>
      <c r="G321" s="558"/>
      <c r="H321" s="559"/>
    </row>
    <row r="322" spans="1:8">
      <c r="A322" s="341" t="s">
        <v>1688</v>
      </c>
      <c r="B322" s="581" t="s">
        <v>1709</v>
      </c>
      <c r="C322" s="582"/>
      <c r="D322" s="582"/>
      <c r="E322" s="582"/>
      <c r="F322" s="582"/>
      <c r="G322" s="582"/>
      <c r="H322" s="583"/>
    </row>
  </sheetData>
  <mergeCells count="320">
    <mergeCell ref="C1:J1"/>
    <mergeCell ref="C2:J2"/>
    <mergeCell ref="C3:J3"/>
    <mergeCell ref="C4:J4"/>
    <mergeCell ref="C5:J5"/>
    <mergeCell ref="B146:H146"/>
    <mergeCell ref="B147:H147"/>
    <mergeCell ref="B138:H138"/>
    <mergeCell ref="B139:H139"/>
    <mergeCell ref="B25:H25"/>
    <mergeCell ref="B34:H34"/>
    <mergeCell ref="B35:H35"/>
    <mergeCell ref="B36:H36"/>
    <mergeCell ref="B37:H37"/>
    <mergeCell ref="B38:H38"/>
    <mergeCell ref="B31:H31"/>
    <mergeCell ref="B32:H32"/>
    <mergeCell ref="B33:H33"/>
    <mergeCell ref="B30:H30"/>
    <mergeCell ref="B39:H39"/>
    <mergeCell ref="B51:H51"/>
    <mergeCell ref="B52:H52"/>
    <mergeCell ref="B40:H40"/>
    <mergeCell ref="B7:H7"/>
    <mergeCell ref="B8:H8"/>
    <mergeCell ref="B9:H9"/>
    <mergeCell ref="B10:H10"/>
    <mergeCell ref="B26:H26"/>
    <mergeCell ref="B27:H27"/>
    <mergeCell ref="B28:H28"/>
    <mergeCell ref="B29:H29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41:H41"/>
    <mergeCell ref="B42:H42"/>
    <mergeCell ref="B43:H43"/>
    <mergeCell ref="B44:H44"/>
    <mergeCell ref="B54:H54"/>
    <mergeCell ref="B55:H55"/>
    <mergeCell ref="B45:H45"/>
    <mergeCell ref="B46:H46"/>
    <mergeCell ref="B47:H47"/>
    <mergeCell ref="B48:H48"/>
    <mergeCell ref="B49:H49"/>
    <mergeCell ref="B50:H50"/>
    <mergeCell ref="B53:H53"/>
    <mergeCell ref="B61:H61"/>
    <mergeCell ref="B62:H62"/>
    <mergeCell ref="B63:H63"/>
    <mergeCell ref="B68:H68"/>
    <mergeCell ref="B70:H70"/>
    <mergeCell ref="B56:H56"/>
    <mergeCell ref="B57:H57"/>
    <mergeCell ref="B58:H58"/>
    <mergeCell ref="B59:H59"/>
    <mergeCell ref="B60:H60"/>
    <mergeCell ref="B64:H64"/>
    <mergeCell ref="B65:H65"/>
    <mergeCell ref="B66:H66"/>
    <mergeCell ref="B67:H67"/>
    <mergeCell ref="B71:H71"/>
    <mergeCell ref="B73:H73"/>
    <mergeCell ref="B74:H74"/>
    <mergeCell ref="B76:H76"/>
    <mergeCell ref="B77:H77"/>
    <mergeCell ref="B72:H72"/>
    <mergeCell ref="B75:H75"/>
    <mergeCell ref="B78:H78"/>
    <mergeCell ref="B81:H81"/>
    <mergeCell ref="B94:H94"/>
    <mergeCell ref="B79:H79"/>
    <mergeCell ref="B80:H80"/>
    <mergeCell ref="B82:H82"/>
    <mergeCell ref="B83:H83"/>
    <mergeCell ref="B85:H85"/>
    <mergeCell ref="B84:H84"/>
    <mergeCell ref="B100:H100"/>
    <mergeCell ref="B86:H86"/>
    <mergeCell ref="B88:H88"/>
    <mergeCell ref="B89:H89"/>
    <mergeCell ref="B91:H91"/>
    <mergeCell ref="B92:H92"/>
    <mergeCell ref="B87:H87"/>
    <mergeCell ref="B90:H90"/>
    <mergeCell ref="B93:H93"/>
    <mergeCell ref="B96:H96"/>
    <mergeCell ref="B99:H99"/>
    <mergeCell ref="B95:H95"/>
    <mergeCell ref="B97:H97"/>
    <mergeCell ref="B98:H98"/>
    <mergeCell ref="B148:H148"/>
    <mergeCell ref="B102:H102"/>
    <mergeCell ref="B105:H105"/>
    <mergeCell ref="B101:H101"/>
    <mergeCell ref="B103:H103"/>
    <mergeCell ref="B104:H104"/>
    <mergeCell ref="B106:H106"/>
    <mergeCell ref="B107:H107"/>
    <mergeCell ref="B133:H133"/>
    <mergeCell ref="B134:H134"/>
    <mergeCell ref="B123:H123"/>
    <mergeCell ref="B124:H124"/>
    <mergeCell ref="B125:H125"/>
    <mergeCell ref="B126:H126"/>
    <mergeCell ref="B127:H127"/>
    <mergeCell ref="B116:H116"/>
    <mergeCell ref="B118:H118"/>
    <mergeCell ref="B119:H119"/>
    <mergeCell ref="B121:H121"/>
    <mergeCell ref="B122:H122"/>
    <mergeCell ref="B141:H141"/>
    <mergeCell ref="B142:H142"/>
    <mergeCell ref="B143:H143"/>
    <mergeCell ref="B144:H144"/>
    <mergeCell ref="B145:H145"/>
    <mergeCell ref="B135:H135"/>
    <mergeCell ref="B136:H136"/>
    <mergeCell ref="B137:H137"/>
    <mergeCell ref="B128:H128"/>
    <mergeCell ref="B129:H129"/>
    <mergeCell ref="B130:H130"/>
    <mergeCell ref="B131:H131"/>
    <mergeCell ref="B132:H132"/>
    <mergeCell ref="B140:H140"/>
    <mergeCell ref="B153:H153"/>
    <mergeCell ref="B154:H154"/>
    <mergeCell ref="B155:H155"/>
    <mergeCell ref="B156:H156"/>
    <mergeCell ref="B157:H157"/>
    <mergeCell ref="B149:H149"/>
    <mergeCell ref="B150:H150"/>
    <mergeCell ref="B151:H151"/>
    <mergeCell ref="B152:H152"/>
    <mergeCell ref="B163:H163"/>
    <mergeCell ref="B164:H164"/>
    <mergeCell ref="B165:H165"/>
    <mergeCell ref="B166:H166"/>
    <mergeCell ref="B167:H167"/>
    <mergeCell ref="B158:H158"/>
    <mergeCell ref="B159:H159"/>
    <mergeCell ref="B160:H160"/>
    <mergeCell ref="B161:H161"/>
    <mergeCell ref="B162:H162"/>
    <mergeCell ref="B173:H173"/>
    <mergeCell ref="B174:H174"/>
    <mergeCell ref="B175:H175"/>
    <mergeCell ref="B176:H176"/>
    <mergeCell ref="B177:H177"/>
    <mergeCell ref="B168:H168"/>
    <mergeCell ref="B169:H169"/>
    <mergeCell ref="B170:H170"/>
    <mergeCell ref="B171:H171"/>
    <mergeCell ref="B172:H172"/>
    <mergeCell ref="B183:H183"/>
    <mergeCell ref="B184:H184"/>
    <mergeCell ref="B185:H185"/>
    <mergeCell ref="B186:H186"/>
    <mergeCell ref="B188:H188"/>
    <mergeCell ref="B178:H178"/>
    <mergeCell ref="B179:H179"/>
    <mergeCell ref="B180:H180"/>
    <mergeCell ref="B181:H181"/>
    <mergeCell ref="B182:H182"/>
    <mergeCell ref="B187:H187"/>
    <mergeCell ref="B198:H198"/>
    <mergeCell ref="B199:H199"/>
    <mergeCell ref="B201:H201"/>
    <mergeCell ref="B202:H202"/>
    <mergeCell ref="B194:H194"/>
    <mergeCell ref="B195:H195"/>
    <mergeCell ref="B196:H196"/>
    <mergeCell ref="B197:H197"/>
    <mergeCell ref="B189:H189"/>
    <mergeCell ref="B192:H192"/>
    <mergeCell ref="B193:H193"/>
    <mergeCell ref="B190:H190"/>
    <mergeCell ref="B191:H191"/>
    <mergeCell ref="B200:H200"/>
    <mergeCell ref="B210:H210"/>
    <mergeCell ref="B211:H211"/>
    <mergeCell ref="B212:H212"/>
    <mergeCell ref="B213:H213"/>
    <mergeCell ref="B214:H214"/>
    <mergeCell ref="B203:H203"/>
    <mergeCell ref="B205:H205"/>
    <mergeCell ref="B206:H206"/>
    <mergeCell ref="B207:H207"/>
    <mergeCell ref="B209:H209"/>
    <mergeCell ref="B204:H204"/>
    <mergeCell ref="B208:H208"/>
    <mergeCell ref="B220:H220"/>
    <mergeCell ref="B221:H221"/>
    <mergeCell ref="B222:H222"/>
    <mergeCell ref="B223:H223"/>
    <mergeCell ref="B215:H215"/>
    <mergeCell ref="B216:H216"/>
    <mergeCell ref="B217:H217"/>
    <mergeCell ref="B218:H218"/>
    <mergeCell ref="B219:H219"/>
    <mergeCell ref="B243:H243"/>
    <mergeCell ref="B244:H244"/>
    <mergeCell ref="B245:H245"/>
    <mergeCell ref="B248:H248"/>
    <mergeCell ref="B250:H250"/>
    <mergeCell ref="B234:H234"/>
    <mergeCell ref="B237:H237"/>
    <mergeCell ref="B238:H238"/>
    <mergeCell ref="B235:H235"/>
    <mergeCell ref="B236:H236"/>
    <mergeCell ref="B241:H241"/>
    <mergeCell ref="B239:H239"/>
    <mergeCell ref="B240:H240"/>
    <mergeCell ref="B242:H242"/>
    <mergeCell ref="B246:H246"/>
    <mergeCell ref="B247:H247"/>
    <mergeCell ref="B249:H249"/>
    <mergeCell ref="B229:H229"/>
    <mergeCell ref="B230:H230"/>
    <mergeCell ref="B231:H231"/>
    <mergeCell ref="B232:H232"/>
    <mergeCell ref="B233:H233"/>
    <mergeCell ref="B224:H224"/>
    <mergeCell ref="B225:H225"/>
    <mergeCell ref="B226:H226"/>
    <mergeCell ref="B227:H227"/>
    <mergeCell ref="B228:H228"/>
    <mergeCell ref="B322:H322"/>
    <mergeCell ref="B313:H313"/>
    <mergeCell ref="B314:H314"/>
    <mergeCell ref="B315:H315"/>
    <mergeCell ref="B316:H316"/>
    <mergeCell ref="B317:H317"/>
    <mergeCell ref="B293:H293"/>
    <mergeCell ref="B305:H305"/>
    <mergeCell ref="B309:H309"/>
    <mergeCell ref="B310:H310"/>
    <mergeCell ref="B312:H312"/>
    <mergeCell ref="B318:H318"/>
    <mergeCell ref="B319:H319"/>
    <mergeCell ref="B320:H320"/>
    <mergeCell ref="B321:H321"/>
    <mergeCell ref="B294:H294"/>
    <mergeCell ref="B311:H311"/>
    <mergeCell ref="B308:H308"/>
    <mergeCell ref="B307:H307"/>
    <mergeCell ref="B306:H306"/>
    <mergeCell ref="B304:H304"/>
    <mergeCell ref="B303:H303"/>
    <mergeCell ref="B302:H302"/>
    <mergeCell ref="B301:H301"/>
    <mergeCell ref="B258:H258"/>
    <mergeCell ref="B259:H259"/>
    <mergeCell ref="B270:H270"/>
    <mergeCell ref="B271:H271"/>
    <mergeCell ref="B273:H273"/>
    <mergeCell ref="B276:H276"/>
    <mergeCell ref="B277:H277"/>
    <mergeCell ref="B261:H261"/>
    <mergeCell ref="B262:H262"/>
    <mergeCell ref="B264:H264"/>
    <mergeCell ref="B266:H266"/>
    <mergeCell ref="B268:H268"/>
    <mergeCell ref="B274:H274"/>
    <mergeCell ref="B275:H275"/>
    <mergeCell ref="B272:H272"/>
    <mergeCell ref="B291:H291"/>
    <mergeCell ref="B292:H292"/>
    <mergeCell ref="B278:H278"/>
    <mergeCell ref="B279:H279"/>
    <mergeCell ref="B280:H280"/>
    <mergeCell ref="B284:H284"/>
    <mergeCell ref="B285:H285"/>
    <mergeCell ref="B282:H282"/>
    <mergeCell ref="B283:H283"/>
    <mergeCell ref="B108:H108"/>
    <mergeCell ref="B111:H111"/>
    <mergeCell ref="B114:H114"/>
    <mergeCell ref="B117:H117"/>
    <mergeCell ref="B120:H120"/>
    <mergeCell ref="B109:H109"/>
    <mergeCell ref="B110:H110"/>
    <mergeCell ref="B112:H112"/>
    <mergeCell ref="B113:H113"/>
    <mergeCell ref="B115:H115"/>
    <mergeCell ref="B251:H251"/>
    <mergeCell ref="B252:H252"/>
    <mergeCell ref="B254:H254"/>
    <mergeCell ref="B300:H300"/>
    <mergeCell ref="B299:H299"/>
    <mergeCell ref="B298:H298"/>
    <mergeCell ref="B297:H297"/>
    <mergeCell ref="B296:H296"/>
    <mergeCell ref="B295:H295"/>
    <mergeCell ref="B287:H287"/>
    <mergeCell ref="B286:H286"/>
    <mergeCell ref="B260:H260"/>
    <mergeCell ref="B263:H263"/>
    <mergeCell ref="B265:H265"/>
    <mergeCell ref="B267:H267"/>
    <mergeCell ref="B269:H269"/>
    <mergeCell ref="B281:H281"/>
    <mergeCell ref="B253:H253"/>
    <mergeCell ref="B255:H255"/>
    <mergeCell ref="B256:H256"/>
    <mergeCell ref="B257:H257"/>
    <mergeCell ref="B288:H288"/>
    <mergeCell ref="B289:H289"/>
    <mergeCell ref="B290:H290"/>
  </mergeCell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1"/>
  <sheetViews>
    <sheetView zoomScaleSheetLayoutView="100" workbookViewId="0">
      <selection activeCell="R12" sqref="R12"/>
    </sheetView>
  </sheetViews>
  <sheetFormatPr defaultRowHeight="15.75"/>
  <cols>
    <col min="1" max="1" width="17.42578125" style="14" customWidth="1"/>
    <col min="2" max="2" width="5.28515625" style="14" customWidth="1"/>
    <col min="3" max="3" width="7.7109375" style="14" customWidth="1"/>
    <col min="4" max="4" width="6" style="14" customWidth="1"/>
    <col min="5" max="11" width="4" style="14" customWidth="1"/>
    <col min="12" max="14" width="4" style="16" customWidth="1"/>
    <col min="15" max="15" width="4" style="30" customWidth="1"/>
    <col min="16" max="16" width="3.5703125" style="14" customWidth="1"/>
    <col min="17" max="17" width="3.28515625" style="14" customWidth="1"/>
    <col min="18" max="19" width="4" style="16" customWidth="1"/>
    <col min="20" max="20" width="4" style="30" customWidth="1"/>
    <col min="21" max="22" width="4" style="14" customWidth="1"/>
    <col min="23" max="23" width="4" style="17" customWidth="1"/>
    <col min="24" max="25" width="3.140625" style="14" customWidth="1"/>
    <col min="26" max="30" width="4" style="14" customWidth="1"/>
    <col min="31" max="31" width="4.140625" style="14" customWidth="1"/>
    <col min="32" max="32" width="4" style="14" customWidth="1"/>
    <col min="33" max="16384" width="9.140625" style="14"/>
  </cols>
  <sheetData>
    <row r="1" spans="1:32" ht="15.75" customHeight="1">
      <c r="A1" s="137"/>
      <c r="B1" s="138" t="s">
        <v>123</v>
      </c>
      <c r="C1" s="204" t="s">
        <v>1643</v>
      </c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6"/>
    </row>
    <row r="2" spans="1:32" ht="15.75" customHeight="1">
      <c r="A2" s="137"/>
      <c r="B2" s="138" t="s">
        <v>124</v>
      </c>
      <c r="C2" s="308">
        <v>7248261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6"/>
    </row>
    <row r="3" spans="1:32">
      <c r="A3" s="137"/>
      <c r="B3" s="138" t="s">
        <v>125</v>
      </c>
      <c r="C3" s="204" t="s">
        <v>2402</v>
      </c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6"/>
    </row>
    <row r="4" spans="1:32">
      <c r="A4" s="137"/>
      <c r="B4" s="138" t="s">
        <v>1624</v>
      </c>
      <c r="C4" s="140" t="s">
        <v>176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32" ht="12.75" customHeight="1">
      <c r="A5" s="48"/>
      <c r="C5" s="47"/>
      <c r="D5" s="27"/>
      <c r="E5" s="27"/>
      <c r="F5" s="27"/>
      <c r="G5" s="27"/>
      <c r="H5" s="27"/>
      <c r="I5" s="27"/>
      <c r="J5" s="27"/>
    </row>
    <row r="6" spans="1:32" s="42" customFormat="1" ht="34.5" customHeight="1">
      <c r="A6" s="472" t="s">
        <v>49</v>
      </c>
      <c r="B6" s="470" t="s">
        <v>2403</v>
      </c>
      <c r="C6" s="470" t="s">
        <v>2404</v>
      </c>
      <c r="D6" s="470" t="s">
        <v>2405</v>
      </c>
      <c r="E6" s="471" t="s">
        <v>50</v>
      </c>
      <c r="F6" s="471"/>
      <c r="G6" s="471"/>
      <c r="H6" s="471"/>
      <c r="I6" s="472" t="s">
        <v>133</v>
      </c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2"/>
      <c r="X6" s="472"/>
      <c r="Y6" s="472"/>
      <c r="Z6" s="472"/>
      <c r="AA6" s="472"/>
      <c r="AB6" s="472"/>
      <c r="AC6" s="472"/>
      <c r="AD6" s="471" t="s">
        <v>130</v>
      </c>
      <c r="AE6" s="471"/>
      <c r="AF6" s="471"/>
    </row>
    <row r="7" spans="1:32" s="27" customFormat="1" ht="47.25" customHeight="1">
      <c r="A7" s="472"/>
      <c r="B7" s="470"/>
      <c r="C7" s="470"/>
      <c r="D7" s="470"/>
      <c r="E7" s="470" t="s">
        <v>95</v>
      </c>
      <c r="F7" s="470" t="s">
        <v>19</v>
      </c>
      <c r="G7" s="470" t="s">
        <v>20</v>
      </c>
      <c r="H7" s="474" t="s">
        <v>2</v>
      </c>
      <c r="I7" s="470" t="s">
        <v>139</v>
      </c>
      <c r="J7" s="470" t="s">
        <v>126</v>
      </c>
      <c r="K7" s="470" t="s">
        <v>127</v>
      </c>
      <c r="L7" s="473" t="s">
        <v>96</v>
      </c>
      <c r="M7" s="473"/>
      <c r="N7" s="473"/>
      <c r="O7" s="473"/>
      <c r="P7" s="473"/>
      <c r="Q7" s="470" t="s">
        <v>97</v>
      </c>
      <c r="R7" s="470" t="s">
        <v>128</v>
      </c>
      <c r="S7" s="471" t="s">
        <v>98</v>
      </c>
      <c r="T7" s="471"/>
      <c r="U7" s="471"/>
      <c r="V7" s="471"/>
      <c r="W7" s="471"/>
      <c r="X7" s="471"/>
      <c r="Y7" s="470" t="s">
        <v>99</v>
      </c>
      <c r="Z7" s="470" t="s">
        <v>112</v>
      </c>
      <c r="AA7" s="470" t="s">
        <v>100</v>
      </c>
      <c r="AB7" s="470" t="s">
        <v>51</v>
      </c>
      <c r="AC7" s="470" t="s">
        <v>101</v>
      </c>
      <c r="AD7" s="471"/>
      <c r="AE7" s="471"/>
      <c r="AF7" s="471"/>
    </row>
    <row r="8" spans="1:32" s="27" customFormat="1" ht="87" customHeight="1">
      <c r="A8" s="472"/>
      <c r="B8" s="470"/>
      <c r="C8" s="470"/>
      <c r="D8" s="470"/>
      <c r="E8" s="470"/>
      <c r="F8" s="470"/>
      <c r="G8" s="470"/>
      <c r="H8" s="474"/>
      <c r="I8" s="470"/>
      <c r="J8" s="470"/>
      <c r="K8" s="470"/>
      <c r="L8" s="176" t="s">
        <v>95</v>
      </c>
      <c r="M8" s="176" t="s">
        <v>19</v>
      </c>
      <c r="N8" s="176" t="s">
        <v>20</v>
      </c>
      <c r="O8" s="176" t="s">
        <v>51</v>
      </c>
      <c r="P8" s="177" t="s">
        <v>140</v>
      </c>
      <c r="Q8" s="470"/>
      <c r="R8" s="470"/>
      <c r="S8" s="176" t="s">
        <v>21</v>
      </c>
      <c r="T8" s="176" t="s">
        <v>19</v>
      </c>
      <c r="U8" s="176" t="s">
        <v>102</v>
      </c>
      <c r="V8" s="177" t="s">
        <v>103</v>
      </c>
      <c r="W8" s="177" t="s">
        <v>104</v>
      </c>
      <c r="X8" s="177" t="s">
        <v>129</v>
      </c>
      <c r="Y8" s="470"/>
      <c r="Z8" s="470"/>
      <c r="AA8" s="470"/>
      <c r="AB8" s="470"/>
      <c r="AC8" s="470"/>
      <c r="AD8" s="176" t="s">
        <v>22</v>
      </c>
      <c r="AE8" s="176" t="s">
        <v>23</v>
      </c>
      <c r="AF8" s="176" t="s">
        <v>24</v>
      </c>
    </row>
    <row r="9" spans="1:32" s="31" customFormat="1" ht="24">
      <c r="A9" s="49" t="s">
        <v>1644</v>
      </c>
      <c r="B9" s="49">
        <v>553</v>
      </c>
      <c r="C9" s="49">
        <v>4118</v>
      </c>
      <c r="D9" s="49">
        <f>C9/H9/3.65</f>
        <v>80.587084148727996</v>
      </c>
      <c r="E9" s="50">
        <v>8</v>
      </c>
      <c r="F9" s="50">
        <v>4</v>
      </c>
      <c r="G9" s="51">
        <v>2</v>
      </c>
      <c r="H9" s="56">
        <f>SUM(E9:G9)</f>
        <v>14</v>
      </c>
      <c r="I9" s="455">
        <v>4</v>
      </c>
      <c r="J9" s="455"/>
      <c r="K9" s="455">
        <v>4</v>
      </c>
      <c r="L9" s="51"/>
      <c r="M9" s="51"/>
      <c r="N9" s="51"/>
      <c r="O9" s="51"/>
      <c r="P9" s="53">
        <f>SUM(L9:O9)</f>
        <v>0</v>
      </c>
      <c r="Q9" s="62">
        <f>I9-P9</f>
        <v>4</v>
      </c>
      <c r="R9" s="455">
        <v>6</v>
      </c>
      <c r="S9" s="456"/>
      <c r="T9" s="51"/>
      <c r="U9" s="51"/>
      <c r="V9" s="51"/>
      <c r="W9" s="51"/>
      <c r="X9" s="53">
        <f>SUM(S9:W9)</f>
        <v>0</v>
      </c>
      <c r="Y9" s="62">
        <f>R9-X9</f>
        <v>6</v>
      </c>
      <c r="Z9" s="455"/>
      <c r="AA9" s="50"/>
      <c r="AB9" s="50"/>
      <c r="AC9" s="457">
        <f t="shared" ref="AC9:AC20" si="0">Z9-(AA9+AB9)</f>
        <v>0</v>
      </c>
      <c r="AD9" s="455"/>
      <c r="AE9" s="455"/>
      <c r="AF9" s="52"/>
    </row>
    <row r="10" spans="1:32" s="31" customFormat="1" ht="48">
      <c r="A10" s="49" t="s">
        <v>1645</v>
      </c>
      <c r="B10" s="49">
        <v>2265</v>
      </c>
      <c r="C10" s="49">
        <v>28718</v>
      </c>
      <c r="D10" s="49">
        <f t="shared" ref="D10:D19" si="1">C10/H10/3.65</f>
        <v>88.403878713252283</v>
      </c>
      <c r="E10" s="50">
        <v>68</v>
      </c>
      <c r="F10" s="50">
        <v>16</v>
      </c>
      <c r="G10" s="50">
        <v>5</v>
      </c>
      <c r="H10" s="56">
        <f t="shared" ref="H10:H20" si="2">SUM(E10:G10)</f>
        <v>89</v>
      </c>
      <c r="I10" s="455">
        <v>13</v>
      </c>
      <c r="J10" s="455">
        <v>2</v>
      </c>
      <c r="K10" s="455">
        <v>9</v>
      </c>
      <c r="L10" s="51"/>
      <c r="M10" s="51"/>
      <c r="N10" s="51"/>
      <c r="O10" s="51"/>
      <c r="P10" s="53">
        <f t="shared" ref="P10:P20" si="3">SUM(L10:O10)</f>
        <v>0</v>
      </c>
      <c r="Q10" s="62">
        <f t="shared" ref="Q10:Q19" si="4">I10-P10</f>
        <v>13</v>
      </c>
      <c r="R10" s="455">
        <v>46</v>
      </c>
      <c r="S10" s="456"/>
      <c r="T10" s="51"/>
      <c r="U10" s="51"/>
      <c r="V10" s="51"/>
      <c r="W10" s="51"/>
      <c r="X10" s="53">
        <f t="shared" ref="X10:X20" si="5">SUM(S10:W10)</f>
        <v>0</v>
      </c>
      <c r="Y10" s="62">
        <f t="shared" ref="Y10:Y20" si="6">R10-X10</f>
        <v>46</v>
      </c>
      <c r="Z10" s="455">
        <v>1</v>
      </c>
      <c r="AA10" s="50"/>
      <c r="AB10" s="50"/>
      <c r="AC10" s="457">
        <f t="shared" si="0"/>
        <v>1</v>
      </c>
      <c r="AD10" s="455"/>
      <c r="AE10" s="455"/>
      <c r="AF10" s="52"/>
    </row>
    <row r="11" spans="1:32" s="31" customFormat="1" ht="36">
      <c r="A11" s="49" t="s">
        <v>1646</v>
      </c>
      <c r="B11" s="49">
        <v>601</v>
      </c>
      <c r="C11" s="49">
        <v>7237</v>
      </c>
      <c r="D11" s="49">
        <f t="shared" si="1"/>
        <v>99.136986301369873</v>
      </c>
      <c r="E11" s="50">
        <v>15</v>
      </c>
      <c r="F11" s="50">
        <v>4</v>
      </c>
      <c r="G11" s="50">
        <v>1</v>
      </c>
      <c r="H11" s="56">
        <f t="shared" si="2"/>
        <v>20</v>
      </c>
      <c r="I11" s="455">
        <v>5</v>
      </c>
      <c r="J11" s="455"/>
      <c r="K11" s="455">
        <v>5</v>
      </c>
      <c r="L11" s="51"/>
      <c r="M11" s="51"/>
      <c r="N11" s="51"/>
      <c r="O11" s="51"/>
      <c r="P11" s="53">
        <f t="shared" si="3"/>
        <v>0</v>
      </c>
      <c r="Q11" s="62">
        <f t="shared" si="4"/>
        <v>5</v>
      </c>
      <c r="R11" s="455">
        <v>10</v>
      </c>
      <c r="S11" s="456"/>
      <c r="T11" s="51"/>
      <c r="U11" s="51"/>
      <c r="V11" s="51"/>
      <c r="W11" s="51"/>
      <c r="X11" s="53">
        <f t="shared" si="5"/>
        <v>0</v>
      </c>
      <c r="Y11" s="62">
        <f t="shared" si="6"/>
        <v>10</v>
      </c>
      <c r="Z11" s="455"/>
      <c r="AA11" s="50"/>
      <c r="AB11" s="50"/>
      <c r="AC11" s="457">
        <f t="shared" si="0"/>
        <v>0</v>
      </c>
      <c r="AD11" s="455"/>
      <c r="AE11" s="455"/>
      <c r="AF11" s="52"/>
    </row>
    <row r="12" spans="1:32" s="31" customFormat="1" ht="72">
      <c r="A12" s="49" t="s">
        <v>1647</v>
      </c>
      <c r="B12" s="49">
        <v>137</v>
      </c>
      <c r="C12" s="49">
        <v>3337</v>
      </c>
      <c r="D12" s="49">
        <f t="shared" si="1"/>
        <v>457.1232876712329</v>
      </c>
      <c r="E12" s="50"/>
      <c r="F12" s="50">
        <v>2</v>
      </c>
      <c r="G12" s="50"/>
      <c r="H12" s="56">
        <f t="shared" si="2"/>
        <v>2</v>
      </c>
      <c r="I12" s="455">
        <v>1</v>
      </c>
      <c r="J12" s="455"/>
      <c r="K12" s="455">
        <v>1</v>
      </c>
      <c r="L12" s="51"/>
      <c r="M12" s="51"/>
      <c r="N12" s="51"/>
      <c r="O12" s="51"/>
      <c r="P12" s="53">
        <f t="shared" si="3"/>
        <v>0</v>
      </c>
      <c r="Q12" s="62">
        <f t="shared" si="4"/>
        <v>1</v>
      </c>
      <c r="R12" s="455">
        <v>5</v>
      </c>
      <c r="S12" s="456"/>
      <c r="T12" s="51"/>
      <c r="U12" s="51"/>
      <c r="V12" s="51"/>
      <c r="W12" s="51"/>
      <c r="X12" s="53">
        <f t="shared" si="5"/>
        <v>0</v>
      </c>
      <c r="Y12" s="62">
        <f t="shared" si="6"/>
        <v>5</v>
      </c>
      <c r="Z12" s="455"/>
      <c r="AA12" s="50"/>
      <c r="AB12" s="50"/>
      <c r="AC12" s="457">
        <f t="shared" si="0"/>
        <v>0</v>
      </c>
      <c r="AD12" s="455"/>
      <c r="AE12" s="455"/>
      <c r="AF12" s="52"/>
    </row>
    <row r="13" spans="1:32" s="31" customFormat="1">
      <c r="A13" s="49"/>
      <c r="B13" s="49"/>
      <c r="C13" s="49"/>
      <c r="D13" s="49" t="e">
        <f t="shared" si="1"/>
        <v>#DIV/0!</v>
      </c>
      <c r="E13" s="50"/>
      <c r="F13" s="50"/>
      <c r="G13" s="50"/>
      <c r="H13" s="56">
        <f t="shared" si="2"/>
        <v>0</v>
      </c>
      <c r="I13" s="455"/>
      <c r="J13" s="455"/>
      <c r="K13" s="455"/>
      <c r="L13" s="51"/>
      <c r="M13" s="51"/>
      <c r="N13" s="51"/>
      <c r="O13" s="51"/>
      <c r="P13" s="53">
        <f t="shared" si="3"/>
        <v>0</v>
      </c>
      <c r="Q13" s="62">
        <f t="shared" si="4"/>
        <v>0</v>
      </c>
      <c r="R13" s="455"/>
      <c r="S13" s="456"/>
      <c r="T13" s="51"/>
      <c r="U13" s="51"/>
      <c r="V13" s="51"/>
      <c r="W13" s="51"/>
      <c r="X13" s="53">
        <f t="shared" si="5"/>
        <v>0</v>
      </c>
      <c r="Y13" s="62">
        <f t="shared" si="6"/>
        <v>0</v>
      </c>
      <c r="Z13" s="455"/>
      <c r="AA13" s="50"/>
      <c r="AB13" s="50"/>
      <c r="AC13" s="457">
        <f t="shared" si="0"/>
        <v>0</v>
      </c>
      <c r="AD13" s="455"/>
      <c r="AE13" s="455"/>
      <c r="AF13" s="52"/>
    </row>
    <row r="14" spans="1:32" s="31" customFormat="1">
      <c r="A14" s="49"/>
      <c r="B14" s="49"/>
      <c r="C14" s="49"/>
      <c r="D14" s="49" t="e">
        <f t="shared" si="1"/>
        <v>#DIV/0!</v>
      </c>
      <c r="E14" s="50"/>
      <c r="F14" s="50"/>
      <c r="G14" s="50"/>
      <c r="H14" s="56">
        <f t="shared" si="2"/>
        <v>0</v>
      </c>
      <c r="I14" s="455"/>
      <c r="J14" s="455"/>
      <c r="K14" s="455"/>
      <c r="L14" s="51"/>
      <c r="M14" s="51"/>
      <c r="N14" s="51"/>
      <c r="O14" s="51"/>
      <c r="P14" s="53">
        <f t="shared" si="3"/>
        <v>0</v>
      </c>
      <c r="Q14" s="62">
        <f t="shared" si="4"/>
        <v>0</v>
      </c>
      <c r="R14" s="455"/>
      <c r="S14" s="456"/>
      <c r="T14" s="51"/>
      <c r="U14" s="51"/>
      <c r="V14" s="51"/>
      <c r="W14" s="51"/>
      <c r="X14" s="53">
        <f t="shared" si="5"/>
        <v>0</v>
      </c>
      <c r="Y14" s="62">
        <f t="shared" si="6"/>
        <v>0</v>
      </c>
      <c r="Z14" s="455"/>
      <c r="AA14" s="50"/>
      <c r="AB14" s="50"/>
      <c r="AC14" s="457">
        <f t="shared" si="0"/>
        <v>0</v>
      </c>
      <c r="AD14" s="455"/>
      <c r="AE14" s="455"/>
      <c r="AF14" s="52"/>
    </row>
    <row r="15" spans="1:32" s="31" customFormat="1">
      <c r="A15" s="49"/>
      <c r="B15" s="49"/>
      <c r="C15" s="49"/>
      <c r="D15" s="49" t="e">
        <f t="shared" si="1"/>
        <v>#DIV/0!</v>
      </c>
      <c r="E15" s="50"/>
      <c r="F15" s="50"/>
      <c r="G15" s="50"/>
      <c r="H15" s="56">
        <f t="shared" si="2"/>
        <v>0</v>
      </c>
      <c r="I15" s="455"/>
      <c r="J15" s="455"/>
      <c r="K15" s="455"/>
      <c r="L15" s="51"/>
      <c r="M15" s="51"/>
      <c r="N15" s="51"/>
      <c r="O15" s="51"/>
      <c r="P15" s="53">
        <f t="shared" si="3"/>
        <v>0</v>
      </c>
      <c r="Q15" s="62">
        <f t="shared" si="4"/>
        <v>0</v>
      </c>
      <c r="R15" s="455"/>
      <c r="S15" s="456"/>
      <c r="T15" s="51"/>
      <c r="U15" s="51"/>
      <c r="V15" s="51"/>
      <c r="W15" s="51"/>
      <c r="X15" s="53">
        <f t="shared" si="5"/>
        <v>0</v>
      </c>
      <c r="Y15" s="62">
        <f t="shared" si="6"/>
        <v>0</v>
      </c>
      <c r="Z15" s="455"/>
      <c r="AA15" s="50"/>
      <c r="AB15" s="50"/>
      <c r="AC15" s="457">
        <f t="shared" si="0"/>
        <v>0</v>
      </c>
      <c r="AD15" s="455"/>
      <c r="AE15" s="455"/>
      <c r="AF15" s="52"/>
    </row>
    <row r="16" spans="1:32" s="31" customFormat="1">
      <c r="A16" s="49"/>
      <c r="B16" s="49"/>
      <c r="C16" s="49"/>
      <c r="D16" s="49" t="e">
        <f t="shared" si="1"/>
        <v>#DIV/0!</v>
      </c>
      <c r="E16" s="50"/>
      <c r="F16" s="50"/>
      <c r="G16" s="50"/>
      <c r="H16" s="56">
        <f t="shared" si="2"/>
        <v>0</v>
      </c>
      <c r="I16" s="455"/>
      <c r="J16" s="455"/>
      <c r="K16" s="455"/>
      <c r="L16" s="51"/>
      <c r="M16" s="51"/>
      <c r="N16" s="51"/>
      <c r="O16" s="51"/>
      <c r="P16" s="53">
        <f t="shared" si="3"/>
        <v>0</v>
      </c>
      <c r="Q16" s="62">
        <f t="shared" si="4"/>
        <v>0</v>
      </c>
      <c r="R16" s="455"/>
      <c r="S16" s="456"/>
      <c r="T16" s="51"/>
      <c r="U16" s="51"/>
      <c r="V16" s="51"/>
      <c r="W16" s="51"/>
      <c r="X16" s="53">
        <f t="shared" si="5"/>
        <v>0</v>
      </c>
      <c r="Y16" s="62">
        <f t="shared" si="6"/>
        <v>0</v>
      </c>
      <c r="Z16" s="455"/>
      <c r="AA16" s="50"/>
      <c r="AB16" s="50"/>
      <c r="AC16" s="457">
        <f t="shared" si="0"/>
        <v>0</v>
      </c>
      <c r="AD16" s="455"/>
      <c r="AE16" s="455"/>
      <c r="AF16" s="52"/>
    </row>
    <row r="17" spans="1:32" s="31" customFormat="1">
      <c r="A17" s="49"/>
      <c r="B17" s="49"/>
      <c r="C17" s="49"/>
      <c r="D17" s="49" t="e">
        <f t="shared" si="1"/>
        <v>#DIV/0!</v>
      </c>
      <c r="E17" s="50"/>
      <c r="F17" s="50"/>
      <c r="G17" s="50"/>
      <c r="H17" s="56">
        <f t="shared" si="2"/>
        <v>0</v>
      </c>
      <c r="I17" s="455"/>
      <c r="J17" s="455"/>
      <c r="K17" s="455"/>
      <c r="L17" s="51"/>
      <c r="M17" s="51"/>
      <c r="N17" s="51"/>
      <c r="O17" s="51"/>
      <c r="P17" s="53">
        <f t="shared" si="3"/>
        <v>0</v>
      </c>
      <c r="Q17" s="62">
        <f t="shared" si="4"/>
        <v>0</v>
      </c>
      <c r="R17" s="455"/>
      <c r="S17" s="456"/>
      <c r="T17" s="51"/>
      <c r="U17" s="51"/>
      <c r="V17" s="51"/>
      <c r="W17" s="51"/>
      <c r="X17" s="53">
        <f t="shared" si="5"/>
        <v>0</v>
      </c>
      <c r="Y17" s="62">
        <f t="shared" si="6"/>
        <v>0</v>
      </c>
      <c r="Z17" s="455"/>
      <c r="AA17" s="50"/>
      <c r="AB17" s="50"/>
      <c r="AC17" s="457">
        <f t="shared" si="0"/>
        <v>0</v>
      </c>
      <c r="AD17" s="455"/>
      <c r="AE17" s="455"/>
      <c r="AF17" s="52"/>
    </row>
    <row r="18" spans="1:32" s="31" customFormat="1">
      <c r="A18" s="49"/>
      <c r="B18" s="49"/>
      <c r="C18" s="49"/>
      <c r="D18" s="49" t="e">
        <f t="shared" si="1"/>
        <v>#DIV/0!</v>
      </c>
      <c r="E18" s="50"/>
      <c r="F18" s="50"/>
      <c r="G18" s="50"/>
      <c r="H18" s="56">
        <f t="shared" si="2"/>
        <v>0</v>
      </c>
      <c r="I18" s="455"/>
      <c r="J18" s="455"/>
      <c r="K18" s="455"/>
      <c r="L18" s="51"/>
      <c r="M18" s="51"/>
      <c r="N18" s="51"/>
      <c r="O18" s="51"/>
      <c r="P18" s="53">
        <f t="shared" si="3"/>
        <v>0</v>
      </c>
      <c r="Q18" s="62">
        <f t="shared" si="4"/>
        <v>0</v>
      </c>
      <c r="R18" s="455"/>
      <c r="S18" s="456"/>
      <c r="T18" s="51"/>
      <c r="U18" s="51"/>
      <c r="V18" s="51"/>
      <c r="W18" s="51"/>
      <c r="X18" s="53">
        <f t="shared" si="5"/>
        <v>0</v>
      </c>
      <c r="Y18" s="62">
        <f t="shared" si="6"/>
        <v>0</v>
      </c>
      <c r="Z18" s="455"/>
      <c r="AA18" s="50"/>
      <c r="AB18" s="50"/>
      <c r="AC18" s="457">
        <f t="shared" si="0"/>
        <v>0</v>
      </c>
      <c r="AD18" s="455"/>
      <c r="AE18" s="455"/>
      <c r="AF18" s="52"/>
    </row>
    <row r="19" spans="1:32" s="31" customFormat="1">
      <c r="A19" s="49"/>
      <c r="B19" s="49"/>
      <c r="C19" s="49"/>
      <c r="D19" s="49" t="e">
        <f t="shared" si="1"/>
        <v>#DIV/0!</v>
      </c>
      <c r="E19" s="50"/>
      <c r="F19" s="50"/>
      <c r="G19" s="50"/>
      <c r="H19" s="56">
        <f t="shared" si="2"/>
        <v>0</v>
      </c>
      <c r="I19" s="455"/>
      <c r="J19" s="455"/>
      <c r="K19" s="455"/>
      <c r="L19" s="51"/>
      <c r="M19" s="51"/>
      <c r="N19" s="51"/>
      <c r="O19" s="51"/>
      <c r="P19" s="53">
        <f t="shared" si="3"/>
        <v>0</v>
      </c>
      <c r="Q19" s="62">
        <f t="shared" si="4"/>
        <v>0</v>
      </c>
      <c r="R19" s="455"/>
      <c r="S19" s="456"/>
      <c r="T19" s="51"/>
      <c r="U19" s="51"/>
      <c r="V19" s="51"/>
      <c r="W19" s="51"/>
      <c r="X19" s="53">
        <f t="shared" si="5"/>
        <v>0</v>
      </c>
      <c r="Y19" s="62">
        <f t="shared" si="6"/>
        <v>0</v>
      </c>
      <c r="Z19" s="455"/>
      <c r="AA19" s="50"/>
      <c r="AB19" s="50"/>
      <c r="AC19" s="457">
        <f t="shared" si="0"/>
        <v>0</v>
      </c>
      <c r="AD19" s="455"/>
      <c r="AE19" s="455"/>
      <c r="AF19" s="52"/>
    </row>
    <row r="20" spans="1:32" ht="15.75" customHeight="1">
      <c r="A20" s="169"/>
      <c r="B20" s="56">
        <f>SUM(B9:B19)</f>
        <v>3556</v>
      </c>
      <c r="C20" s="56">
        <f>SUM(C9:C19)</f>
        <v>43410</v>
      </c>
      <c r="D20" s="56">
        <f>C20/H20/3.65</f>
        <v>95.145205479452045</v>
      </c>
      <c r="E20" s="56">
        <f>SUM(E9:E19)</f>
        <v>91</v>
      </c>
      <c r="F20" s="56">
        <f>SUM(F9:F19)</f>
        <v>26</v>
      </c>
      <c r="G20" s="56">
        <f>SUM(G9:G19)</f>
        <v>8</v>
      </c>
      <c r="H20" s="56">
        <f t="shared" si="2"/>
        <v>125</v>
      </c>
      <c r="I20" s="56">
        <f t="shared" ref="I20:O20" si="7">SUM(I9:I19)</f>
        <v>23</v>
      </c>
      <c r="J20" s="56">
        <f t="shared" si="7"/>
        <v>2</v>
      </c>
      <c r="K20" s="56">
        <f t="shared" si="7"/>
        <v>19</v>
      </c>
      <c r="L20" s="56">
        <f t="shared" si="7"/>
        <v>0</v>
      </c>
      <c r="M20" s="56">
        <f t="shared" si="7"/>
        <v>0</v>
      </c>
      <c r="N20" s="56">
        <f t="shared" si="7"/>
        <v>0</v>
      </c>
      <c r="O20" s="56">
        <f t="shared" si="7"/>
        <v>0</v>
      </c>
      <c r="P20" s="53">
        <f t="shared" si="3"/>
        <v>0</v>
      </c>
      <c r="Q20" s="458">
        <f>I20-P20</f>
        <v>23</v>
      </c>
      <c r="R20" s="56">
        <f t="shared" ref="R20:W20" si="8">SUM(R9:R19)</f>
        <v>67</v>
      </c>
      <c r="S20" s="56">
        <f t="shared" si="8"/>
        <v>0</v>
      </c>
      <c r="T20" s="56">
        <f t="shared" si="8"/>
        <v>0</v>
      </c>
      <c r="U20" s="56">
        <f t="shared" si="8"/>
        <v>0</v>
      </c>
      <c r="V20" s="56">
        <f t="shared" si="8"/>
        <v>0</v>
      </c>
      <c r="W20" s="56">
        <f t="shared" si="8"/>
        <v>0</v>
      </c>
      <c r="X20" s="53">
        <f t="shared" si="5"/>
        <v>0</v>
      </c>
      <c r="Y20" s="458">
        <f t="shared" si="6"/>
        <v>67</v>
      </c>
      <c r="Z20" s="56">
        <f>SUM(Z9:Z19)</f>
        <v>1</v>
      </c>
      <c r="AA20" s="56">
        <f>SUM(AA9:AA19)</f>
        <v>0</v>
      </c>
      <c r="AB20" s="56">
        <f>SUM(AB9:AB19)</f>
        <v>0</v>
      </c>
      <c r="AC20" s="167">
        <f t="shared" si="0"/>
        <v>1</v>
      </c>
      <c r="AD20" s="56">
        <f>SUM(AD9:AD19)</f>
        <v>0</v>
      </c>
      <c r="AE20" s="56">
        <f>SUM(AE9:AE19)</f>
        <v>0</v>
      </c>
      <c r="AF20" s="56">
        <f>SUM(AF9:AF19)</f>
        <v>0</v>
      </c>
    </row>
    <row r="21" spans="1:32">
      <c r="A21" s="20"/>
      <c r="B21" s="20"/>
      <c r="C21" s="20"/>
      <c r="D21" s="20"/>
      <c r="E21" s="20"/>
      <c r="F21" s="20"/>
      <c r="G21" s="17"/>
      <c r="H21" s="17"/>
      <c r="L21" s="19"/>
      <c r="M21" s="19"/>
      <c r="N21" s="19"/>
      <c r="O21" s="32"/>
      <c r="R21" s="19"/>
      <c r="S21" s="19"/>
      <c r="T21" s="32"/>
    </row>
    <row r="22" spans="1:32">
      <c r="A22" s="20"/>
      <c r="B22" s="20"/>
      <c r="C22" s="20"/>
      <c r="D22" s="20"/>
      <c r="E22" s="20"/>
      <c r="F22" s="20"/>
      <c r="G22" s="17"/>
      <c r="H22" s="17"/>
      <c r="L22" s="19"/>
      <c r="M22" s="19"/>
      <c r="N22" s="19"/>
      <c r="O22" s="32"/>
      <c r="R22" s="19"/>
      <c r="S22" s="19"/>
      <c r="T22" s="32"/>
    </row>
    <row r="23" spans="1:32">
      <c r="A23" s="21"/>
      <c r="B23" s="21"/>
      <c r="C23" s="21"/>
      <c r="D23" s="21"/>
      <c r="E23" s="21"/>
      <c r="F23" s="21"/>
      <c r="G23" s="22"/>
      <c r="H23" s="22"/>
      <c r="L23" s="23"/>
      <c r="M23" s="23"/>
      <c r="N23" s="23"/>
      <c r="O23" s="33"/>
      <c r="R23" s="23"/>
      <c r="S23" s="23"/>
      <c r="T23" s="33"/>
    </row>
    <row r="24" spans="1:32">
      <c r="A24" s="21"/>
      <c r="B24" s="21"/>
      <c r="C24" s="21"/>
      <c r="D24" s="21"/>
      <c r="E24" s="21"/>
      <c r="F24" s="21"/>
      <c r="G24" s="22"/>
      <c r="H24" s="22"/>
      <c r="L24" s="23"/>
      <c r="M24" s="23"/>
      <c r="N24" s="23"/>
      <c r="O24" s="33"/>
      <c r="R24" s="23"/>
      <c r="S24" s="23"/>
      <c r="T24" s="33"/>
    </row>
    <row r="25" spans="1:32">
      <c r="A25" s="21"/>
      <c r="B25" s="21"/>
      <c r="C25" s="21"/>
      <c r="D25" s="21"/>
      <c r="E25" s="21"/>
      <c r="F25" s="21"/>
      <c r="G25" s="22"/>
      <c r="H25" s="22"/>
      <c r="L25" s="23"/>
      <c r="M25" s="23"/>
      <c r="N25" s="23"/>
      <c r="O25" s="33"/>
      <c r="R25" s="23"/>
      <c r="S25" s="23"/>
      <c r="T25" s="33"/>
    </row>
    <row r="26" spans="1:32">
      <c r="A26" s="21"/>
      <c r="B26" s="21"/>
      <c r="C26" s="21"/>
      <c r="D26" s="21"/>
      <c r="E26" s="21"/>
      <c r="F26" s="21"/>
      <c r="G26" s="22"/>
      <c r="H26" s="22"/>
      <c r="L26" s="23"/>
      <c r="M26" s="23"/>
      <c r="N26" s="23"/>
      <c r="O26" s="33"/>
      <c r="R26" s="23"/>
      <c r="S26" s="23"/>
      <c r="T26" s="33"/>
    </row>
    <row r="27" spans="1:32">
      <c r="A27" s="24"/>
      <c r="B27" s="24"/>
      <c r="C27" s="24"/>
      <c r="D27" s="24"/>
      <c r="E27" s="24"/>
      <c r="F27" s="24"/>
    </row>
    <row r="28" spans="1:32">
      <c r="A28" s="24"/>
      <c r="B28" s="24"/>
      <c r="C28" s="24"/>
      <c r="D28" s="24"/>
      <c r="E28" s="24"/>
      <c r="F28" s="24"/>
    </row>
    <row r="29" spans="1:32">
      <c r="A29" s="24"/>
      <c r="B29" s="24"/>
      <c r="C29" s="24"/>
      <c r="D29" s="24"/>
      <c r="E29" s="24"/>
      <c r="F29" s="24"/>
    </row>
    <row r="30" spans="1:32">
      <c r="A30" s="24"/>
      <c r="B30" s="24"/>
      <c r="C30" s="24"/>
      <c r="D30" s="24"/>
      <c r="E30" s="24"/>
      <c r="F30" s="24"/>
    </row>
    <row r="31" spans="1:32">
      <c r="A31" s="24"/>
      <c r="B31" s="24"/>
      <c r="C31" s="24"/>
      <c r="D31" s="24"/>
      <c r="E31" s="24"/>
      <c r="F31" s="24"/>
    </row>
  </sheetData>
  <mergeCells count="23">
    <mergeCell ref="A6:A8"/>
    <mergeCell ref="I6:AC6"/>
    <mergeCell ref="B6:B8"/>
    <mergeCell ref="C6:C8"/>
    <mergeCell ref="I7:I8"/>
    <mergeCell ref="E7:E8"/>
    <mergeCell ref="F7:F8"/>
    <mergeCell ref="G7:G8"/>
    <mergeCell ref="Q7:Q8"/>
    <mergeCell ref="R7:R8"/>
    <mergeCell ref="L7:P7"/>
    <mergeCell ref="S7:X7"/>
    <mergeCell ref="D6:D8"/>
    <mergeCell ref="J7:J8"/>
    <mergeCell ref="H7:H8"/>
    <mergeCell ref="E6:H6"/>
    <mergeCell ref="K7:K8"/>
    <mergeCell ref="AD6:AF7"/>
    <mergeCell ref="AA7:AA8"/>
    <mergeCell ref="AB7:AB8"/>
    <mergeCell ref="Y7:Y8"/>
    <mergeCell ref="Z7:Z8"/>
    <mergeCell ref="AC7:AC8"/>
  </mergeCells>
  <phoneticPr fontId="13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4"/>
  <sheetViews>
    <sheetView zoomScaleSheetLayoutView="100" workbookViewId="0">
      <selection activeCell="B8" sqref="B8"/>
    </sheetView>
  </sheetViews>
  <sheetFormatPr defaultRowHeight="12.75"/>
  <cols>
    <col min="1" max="1" width="21.5703125" style="26" customWidth="1"/>
    <col min="2" max="2" width="9.140625" style="26"/>
    <col min="3" max="3" width="10" style="26" customWidth="1"/>
    <col min="4" max="4" width="8" style="26" customWidth="1"/>
    <col min="5" max="5" width="5.85546875" style="25" customWidth="1"/>
    <col min="6" max="7" width="6.28515625" style="25" customWidth="1"/>
    <col min="8" max="8" width="6" style="25" customWidth="1"/>
    <col min="9" max="9" width="5.85546875" style="25" customWidth="1"/>
    <col min="10" max="10" width="6" style="25" customWidth="1"/>
    <col min="11" max="11" width="6.7109375" style="25" customWidth="1"/>
    <col min="12" max="12" width="6.42578125" style="25" customWidth="1"/>
    <col min="13" max="13" width="5.85546875" style="26" customWidth="1"/>
    <col min="14" max="14" width="6.28515625" style="26" customWidth="1"/>
    <col min="15" max="15" width="6.7109375" style="26" customWidth="1"/>
    <col min="16" max="16" width="5.7109375" style="18" customWidth="1"/>
    <col min="17" max="18" width="6.7109375" style="18" customWidth="1"/>
    <col min="19" max="16384" width="9.140625" style="18"/>
  </cols>
  <sheetData>
    <row r="1" spans="1:23" s="14" customFormat="1" ht="15.75">
      <c r="A1" s="147"/>
      <c r="B1" s="148" t="s">
        <v>123</v>
      </c>
      <c r="C1" s="139" t="str">
        <f>'Kadar.ode.'!C1</f>
        <v>Специјална болница за неспецифичне плућне болести "Сокобања" - Сокобања</v>
      </c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5"/>
      <c r="O1" s="16"/>
      <c r="P1" s="16"/>
      <c r="Q1" s="16"/>
      <c r="R1" s="30"/>
      <c r="S1" s="16"/>
      <c r="T1" s="30"/>
      <c r="W1" s="17"/>
    </row>
    <row r="2" spans="1:23" s="14" customFormat="1" ht="15.75">
      <c r="A2" s="147"/>
      <c r="B2" s="148" t="s">
        <v>124</v>
      </c>
      <c r="C2" s="139">
        <f>'Kadar.ode.'!C2</f>
        <v>7248261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5"/>
      <c r="O2" s="16"/>
      <c r="P2" s="16"/>
      <c r="Q2" s="16"/>
      <c r="R2" s="30"/>
      <c r="S2" s="16"/>
      <c r="T2" s="30"/>
      <c r="W2" s="17"/>
    </row>
    <row r="3" spans="1:23" s="14" customFormat="1" ht="15.75">
      <c r="A3" s="147"/>
      <c r="B3" s="148" t="s">
        <v>125</v>
      </c>
      <c r="C3" s="139" t="str">
        <f>'Kadar.ode.'!C3</f>
        <v>01.01.2024.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5"/>
      <c r="O3" s="16"/>
      <c r="P3" s="16"/>
      <c r="Q3" s="16"/>
      <c r="R3" s="30"/>
      <c r="S3" s="16"/>
      <c r="T3" s="30"/>
      <c r="W3" s="17"/>
    </row>
    <row r="4" spans="1:23" s="14" customFormat="1" ht="15.75">
      <c r="A4" s="147"/>
      <c r="B4" s="148" t="s">
        <v>1625</v>
      </c>
      <c r="C4" s="140" t="s">
        <v>177</v>
      </c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6"/>
      <c r="O4" s="16"/>
      <c r="P4" s="16"/>
      <c r="Q4" s="16"/>
      <c r="R4" s="30"/>
      <c r="S4" s="16"/>
      <c r="T4" s="30"/>
      <c r="W4" s="17"/>
    </row>
    <row r="5" spans="1:23" s="14" customFormat="1" ht="10.5" customHeight="1">
      <c r="A5" s="48"/>
      <c r="C5" s="80"/>
      <c r="F5" s="27"/>
      <c r="G5" s="27"/>
      <c r="H5" s="27"/>
      <c r="I5" s="27"/>
      <c r="J5" s="27"/>
      <c r="K5" s="27"/>
      <c r="L5" s="27"/>
      <c r="M5" s="27"/>
      <c r="O5" s="16"/>
      <c r="P5" s="16"/>
      <c r="Q5" s="16"/>
      <c r="R5" s="30"/>
      <c r="S5" s="16"/>
      <c r="T5" s="30"/>
      <c r="W5" s="17"/>
    </row>
    <row r="6" spans="1:23" ht="55.5" customHeight="1">
      <c r="A6" s="476" t="s">
        <v>48</v>
      </c>
      <c r="B6" s="475" t="s">
        <v>131</v>
      </c>
      <c r="C6" s="475" t="s">
        <v>26</v>
      </c>
      <c r="D6" s="475" t="s">
        <v>27</v>
      </c>
      <c r="E6" s="475" t="s">
        <v>133</v>
      </c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 t="s">
        <v>130</v>
      </c>
      <c r="Q6" s="475"/>
      <c r="R6" s="475"/>
    </row>
    <row r="7" spans="1:23" s="35" customFormat="1" ht="88.5" customHeight="1">
      <c r="A7" s="476"/>
      <c r="B7" s="475"/>
      <c r="C7" s="475"/>
      <c r="D7" s="475"/>
      <c r="E7" s="57" t="s">
        <v>111</v>
      </c>
      <c r="F7" s="207" t="s">
        <v>126</v>
      </c>
      <c r="G7" s="207" t="s">
        <v>127</v>
      </c>
      <c r="H7" s="57" t="s">
        <v>141</v>
      </c>
      <c r="I7" s="57" t="s">
        <v>142</v>
      </c>
      <c r="J7" s="57" t="s">
        <v>134</v>
      </c>
      <c r="K7" s="57" t="s">
        <v>135</v>
      </c>
      <c r="L7" s="57" t="s">
        <v>136</v>
      </c>
      <c r="M7" s="57" t="s">
        <v>112</v>
      </c>
      <c r="N7" s="57" t="s">
        <v>137</v>
      </c>
      <c r="O7" s="57" t="s">
        <v>138</v>
      </c>
      <c r="P7" s="57" t="s">
        <v>106</v>
      </c>
      <c r="Q7" s="57" t="s">
        <v>107</v>
      </c>
      <c r="R7" s="57" t="s">
        <v>108</v>
      </c>
    </row>
    <row r="8" spans="1:23" ht="12" customHeight="1">
      <c r="A8" s="61" t="s">
        <v>110</v>
      </c>
      <c r="B8" s="61"/>
      <c r="C8" s="61"/>
      <c r="D8" s="61"/>
      <c r="E8" s="63"/>
      <c r="F8" s="63"/>
      <c r="G8" s="63"/>
      <c r="H8" s="56"/>
      <c r="I8" s="62">
        <f t="shared" ref="I8:I17" si="0">E8-H8</f>
        <v>0</v>
      </c>
      <c r="J8" s="63"/>
      <c r="K8" s="56"/>
      <c r="L8" s="62">
        <f t="shared" ref="L8:L17" si="1">J8-K8</f>
        <v>0</v>
      </c>
      <c r="M8" s="50"/>
      <c r="N8" s="56"/>
      <c r="O8" s="62">
        <f t="shared" ref="O8:O17" si="2">M8-N8</f>
        <v>0</v>
      </c>
      <c r="P8" s="64"/>
      <c r="Q8" s="64"/>
      <c r="R8" s="64"/>
    </row>
    <row r="9" spans="1:23" ht="12" customHeight="1">
      <c r="A9" s="61"/>
      <c r="B9" s="61"/>
      <c r="C9" s="61"/>
      <c r="D9" s="61"/>
      <c r="E9" s="50"/>
      <c r="F9" s="63"/>
      <c r="G9" s="63"/>
      <c r="H9" s="56"/>
      <c r="I9" s="62">
        <f t="shared" si="0"/>
        <v>0</v>
      </c>
      <c r="J9" s="63"/>
      <c r="K9" s="56"/>
      <c r="L9" s="62">
        <f t="shared" si="1"/>
        <v>0</v>
      </c>
      <c r="M9" s="50"/>
      <c r="N9" s="56"/>
      <c r="O9" s="62">
        <f t="shared" si="2"/>
        <v>0</v>
      </c>
      <c r="P9" s="64"/>
      <c r="Q9" s="64"/>
      <c r="R9" s="64"/>
    </row>
    <row r="10" spans="1:23" ht="12" customHeight="1">
      <c r="A10" s="149"/>
      <c r="B10" s="61"/>
      <c r="C10" s="61"/>
      <c r="D10" s="61"/>
      <c r="E10" s="50"/>
      <c r="F10" s="63"/>
      <c r="G10" s="63"/>
      <c r="H10" s="56"/>
      <c r="I10" s="62">
        <f t="shared" si="0"/>
        <v>0</v>
      </c>
      <c r="J10" s="63"/>
      <c r="K10" s="56"/>
      <c r="L10" s="62">
        <f t="shared" si="1"/>
        <v>0</v>
      </c>
      <c r="M10" s="50"/>
      <c r="N10" s="56"/>
      <c r="O10" s="62">
        <f t="shared" si="2"/>
        <v>0</v>
      </c>
      <c r="P10" s="64"/>
      <c r="Q10" s="64"/>
      <c r="R10" s="64"/>
    </row>
    <row r="11" spans="1:23" ht="12" customHeight="1">
      <c r="A11" s="61"/>
      <c r="B11" s="61"/>
      <c r="C11" s="61"/>
      <c r="D11" s="61"/>
      <c r="E11" s="61"/>
      <c r="F11" s="208"/>
      <c r="G11" s="208"/>
      <c r="H11" s="56"/>
      <c r="I11" s="62">
        <f t="shared" si="0"/>
        <v>0</v>
      </c>
      <c r="J11" s="61"/>
      <c r="K11" s="56"/>
      <c r="L11" s="62">
        <f t="shared" si="1"/>
        <v>0</v>
      </c>
      <c r="M11" s="61"/>
      <c r="N11" s="56"/>
      <c r="O11" s="62">
        <f t="shared" si="2"/>
        <v>0</v>
      </c>
      <c r="P11" s="64"/>
      <c r="Q11" s="64"/>
      <c r="R11" s="64"/>
    </row>
    <row r="12" spans="1:23" ht="12" customHeight="1">
      <c r="A12" s="61"/>
      <c r="B12" s="61"/>
      <c r="C12" s="61"/>
      <c r="D12" s="61"/>
      <c r="E12" s="61"/>
      <c r="F12" s="208"/>
      <c r="G12" s="208"/>
      <c r="H12" s="56"/>
      <c r="I12" s="62">
        <f t="shared" si="0"/>
        <v>0</v>
      </c>
      <c r="J12" s="61"/>
      <c r="K12" s="56"/>
      <c r="L12" s="62">
        <f t="shared" si="1"/>
        <v>0</v>
      </c>
      <c r="M12" s="61"/>
      <c r="N12" s="56"/>
      <c r="O12" s="62">
        <f t="shared" si="2"/>
        <v>0</v>
      </c>
      <c r="P12" s="64"/>
      <c r="Q12" s="64"/>
      <c r="R12" s="64"/>
    </row>
    <row r="13" spans="1:23" ht="12" customHeight="1">
      <c r="A13" s="61"/>
      <c r="B13" s="61"/>
      <c r="C13" s="61"/>
      <c r="D13" s="61"/>
      <c r="E13" s="61"/>
      <c r="F13" s="208"/>
      <c r="G13" s="208"/>
      <c r="H13" s="56"/>
      <c r="I13" s="62">
        <f t="shared" si="0"/>
        <v>0</v>
      </c>
      <c r="J13" s="61"/>
      <c r="K13" s="56"/>
      <c r="L13" s="62">
        <f t="shared" si="1"/>
        <v>0</v>
      </c>
      <c r="M13" s="61"/>
      <c r="N13" s="56"/>
      <c r="O13" s="62">
        <f t="shared" si="2"/>
        <v>0</v>
      </c>
      <c r="P13" s="64"/>
      <c r="Q13" s="64"/>
      <c r="R13" s="64"/>
    </row>
    <row r="14" spans="1:23" ht="12" customHeight="1">
      <c r="A14" s="61"/>
      <c r="B14" s="61"/>
      <c r="C14" s="61"/>
      <c r="D14" s="61"/>
      <c r="E14" s="61"/>
      <c r="F14" s="208"/>
      <c r="G14" s="208"/>
      <c r="H14" s="56"/>
      <c r="I14" s="62">
        <f t="shared" si="0"/>
        <v>0</v>
      </c>
      <c r="J14" s="61"/>
      <c r="K14" s="56"/>
      <c r="L14" s="62">
        <f t="shared" si="1"/>
        <v>0</v>
      </c>
      <c r="M14" s="61"/>
      <c r="N14" s="56"/>
      <c r="O14" s="62">
        <f t="shared" si="2"/>
        <v>0</v>
      </c>
      <c r="P14" s="64"/>
      <c r="Q14" s="64"/>
      <c r="R14" s="64"/>
    </row>
    <row r="15" spans="1:23" ht="12" customHeight="1">
      <c r="A15" s="61"/>
      <c r="B15" s="61"/>
      <c r="C15" s="61"/>
      <c r="D15" s="61"/>
      <c r="E15" s="61"/>
      <c r="F15" s="208"/>
      <c r="G15" s="208"/>
      <c r="H15" s="56"/>
      <c r="I15" s="62">
        <f t="shared" si="0"/>
        <v>0</v>
      </c>
      <c r="J15" s="61"/>
      <c r="K15" s="56"/>
      <c r="L15" s="62">
        <f t="shared" si="1"/>
        <v>0</v>
      </c>
      <c r="M15" s="61"/>
      <c r="N15" s="56"/>
      <c r="O15" s="62">
        <f t="shared" si="2"/>
        <v>0</v>
      </c>
      <c r="P15" s="64"/>
      <c r="Q15" s="64"/>
      <c r="R15" s="64"/>
    </row>
    <row r="16" spans="1:23" ht="12" customHeight="1">
      <c r="A16" s="61"/>
      <c r="B16" s="61"/>
      <c r="C16" s="61"/>
      <c r="D16" s="61"/>
      <c r="E16" s="61"/>
      <c r="F16" s="208"/>
      <c r="G16" s="208"/>
      <c r="H16" s="56"/>
      <c r="I16" s="62">
        <f t="shared" si="0"/>
        <v>0</v>
      </c>
      <c r="J16" s="61"/>
      <c r="K16" s="56"/>
      <c r="L16" s="62">
        <f t="shared" si="1"/>
        <v>0</v>
      </c>
      <c r="M16" s="61"/>
      <c r="N16" s="56"/>
      <c r="O16" s="62">
        <f t="shared" si="2"/>
        <v>0</v>
      </c>
      <c r="P16" s="64"/>
      <c r="Q16" s="64"/>
      <c r="R16" s="64"/>
    </row>
    <row r="17" spans="1:18" ht="12" customHeight="1">
      <c r="A17" s="61"/>
      <c r="B17" s="61"/>
      <c r="C17" s="61"/>
      <c r="D17" s="61"/>
      <c r="E17" s="61"/>
      <c r="F17" s="208"/>
      <c r="G17" s="208"/>
      <c r="H17" s="56"/>
      <c r="I17" s="62">
        <f t="shared" si="0"/>
        <v>0</v>
      </c>
      <c r="J17" s="61"/>
      <c r="K17" s="56"/>
      <c r="L17" s="62">
        <f t="shared" si="1"/>
        <v>0</v>
      </c>
      <c r="M17" s="61"/>
      <c r="N17" s="56"/>
      <c r="O17" s="62">
        <f t="shared" si="2"/>
        <v>0</v>
      </c>
      <c r="P17" s="64"/>
      <c r="Q17" s="64"/>
      <c r="R17" s="64"/>
    </row>
    <row r="18" spans="1:18" s="36" customFormat="1" ht="12" customHeight="1">
      <c r="A18" s="168" t="s">
        <v>2</v>
      </c>
      <c r="B18" s="168"/>
      <c r="C18" s="168"/>
      <c r="D18" s="168"/>
      <c r="E18" s="168">
        <f t="shared" ref="E18:R18" si="3">SUM(E8:E17)</f>
        <v>0</v>
      </c>
      <c r="F18" s="168">
        <f t="shared" si="3"/>
        <v>0</v>
      </c>
      <c r="G18" s="168">
        <f t="shared" si="3"/>
        <v>0</v>
      </c>
      <c r="H18" s="168">
        <f t="shared" si="3"/>
        <v>0</v>
      </c>
      <c r="I18" s="168">
        <f t="shared" si="3"/>
        <v>0</v>
      </c>
      <c r="J18" s="168">
        <f t="shared" si="3"/>
        <v>0</v>
      </c>
      <c r="K18" s="168">
        <f t="shared" si="3"/>
        <v>0</v>
      </c>
      <c r="L18" s="168">
        <f t="shared" si="3"/>
        <v>0</v>
      </c>
      <c r="M18" s="168">
        <f t="shared" si="3"/>
        <v>0</v>
      </c>
      <c r="N18" s="168">
        <f t="shared" si="3"/>
        <v>0</v>
      </c>
      <c r="O18" s="168">
        <f t="shared" si="3"/>
        <v>0</v>
      </c>
      <c r="P18" s="168">
        <f t="shared" si="3"/>
        <v>0</v>
      </c>
      <c r="Q18" s="168">
        <f t="shared" si="3"/>
        <v>0</v>
      </c>
      <c r="R18" s="168">
        <f t="shared" si="3"/>
        <v>0</v>
      </c>
    </row>
    <row r="19" spans="1:18">
      <c r="A19" s="60" t="s">
        <v>132</v>
      </c>
    </row>
    <row r="20" spans="1:18" s="29" customFormat="1" ht="27" customHeight="1">
      <c r="A20" s="123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</row>
    <row r="21" spans="1:18" s="29" customFormat="1" ht="17.25" customHeight="1"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</row>
    <row r="22" spans="1:18">
      <c r="A22" s="54"/>
      <c r="B22" s="54"/>
      <c r="C22" s="54"/>
      <c r="D22" s="54"/>
      <c r="E22" s="55"/>
      <c r="F22" s="55"/>
      <c r="G22" s="55"/>
      <c r="H22" s="55"/>
      <c r="I22" s="55"/>
      <c r="J22" s="55"/>
      <c r="K22" s="55"/>
      <c r="L22" s="55"/>
      <c r="M22" s="54"/>
      <c r="N22" s="54"/>
      <c r="O22" s="54"/>
      <c r="R22" s="45"/>
    </row>
    <row r="23" spans="1:18">
      <c r="A23" s="54"/>
      <c r="B23" s="54"/>
      <c r="C23" s="54"/>
      <c r="D23" s="54"/>
      <c r="E23" s="55"/>
      <c r="F23" s="55"/>
      <c r="G23" s="55"/>
      <c r="H23" s="55"/>
      <c r="I23" s="55"/>
      <c r="J23" s="55"/>
      <c r="K23" s="55"/>
      <c r="L23" s="55"/>
      <c r="M23" s="54"/>
      <c r="N23" s="54"/>
      <c r="O23" s="54"/>
    </row>
    <row r="24" spans="1:18">
      <c r="A24" s="54"/>
      <c r="B24" s="54"/>
      <c r="C24" s="54"/>
      <c r="D24" s="54"/>
      <c r="E24" s="55"/>
      <c r="F24" s="55"/>
      <c r="G24" s="55"/>
      <c r="H24" s="55"/>
      <c r="I24" s="55"/>
      <c r="J24" s="55"/>
      <c r="K24" s="55"/>
      <c r="L24" s="55"/>
      <c r="M24" s="54"/>
      <c r="N24" s="54"/>
      <c r="O24" s="54"/>
    </row>
  </sheetData>
  <mergeCells count="6">
    <mergeCell ref="P6:R6"/>
    <mergeCell ref="C6:C7"/>
    <mergeCell ref="D6:D7"/>
    <mergeCell ref="A6:A7"/>
    <mergeCell ref="B6:B7"/>
    <mergeCell ref="E6:O6"/>
  </mergeCells>
  <phoneticPr fontId="13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5"/>
  <sheetViews>
    <sheetView zoomScaleSheetLayoutView="100" workbookViewId="0">
      <selection activeCell="L10" sqref="L10"/>
    </sheetView>
  </sheetViews>
  <sheetFormatPr defaultRowHeight="15.75"/>
  <cols>
    <col min="1" max="1" width="26.85546875" style="14" customWidth="1"/>
    <col min="2" max="2" width="5" style="17" customWidth="1"/>
    <col min="3" max="3" width="8.28515625" style="17" customWidth="1"/>
    <col min="4" max="8" width="5.28515625" style="17" customWidth="1"/>
    <col min="9" max="9" width="5.28515625" style="19" customWidth="1"/>
    <col min="10" max="10" width="4.5703125" style="19" customWidth="1"/>
    <col min="11" max="11" width="4.85546875" style="14" customWidth="1"/>
    <col min="12" max="12" width="5.28515625" style="17" customWidth="1"/>
    <col min="13" max="14" width="5.28515625" style="14" customWidth="1"/>
    <col min="15" max="15" width="4.7109375" style="14" customWidth="1"/>
    <col min="16" max="16" width="4.85546875" style="14" customWidth="1"/>
    <col min="17" max="23" width="5.28515625" style="14" customWidth="1"/>
    <col min="24" max="16384" width="9.140625" style="14"/>
  </cols>
  <sheetData>
    <row r="1" spans="1:23">
      <c r="A1" s="147"/>
      <c r="B1" s="148" t="s">
        <v>123</v>
      </c>
      <c r="C1" s="139" t="str">
        <f>'Kadar.ode.'!C1</f>
        <v>Специјална болница за неспецифичне плућне болести "Сокобања" - Сокобања</v>
      </c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5"/>
    </row>
    <row r="2" spans="1:23">
      <c r="A2" s="147"/>
      <c r="B2" s="148" t="s">
        <v>124</v>
      </c>
      <c r="C2" s="309">
        <f>'Kadar.ode.'!C2</f>
        <v>7248261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5"/>
    </row>
    <row r="3" spans="1:23">
      <c r="A3" s="147"/>
      <c r="B3" s="148" t="s">
        <v>125</v>
      </c>
      <c r="C3" s="139" t="str">
        <f>'Kadar.ode.'!C3</f>
        <v>01.01.2024.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5"/>
    </row>
    <row r="4" spans="1:23">
      <c r="A4" s="147"/>
      <c r="B4" s="148" t="s">
        <v>1626</v>
      </c>
      <c r="C4" s="140" t="s">
        <v>178</v>
      </c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6"/>
    </row>
    <row r="5" spans="1:23" ht="9" customHeight="1">
      <c r="A5" s="48"/>
      <c r="B5" s="14"/>
      <c r="C5" s="47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23" ht="45.75" customHeight="1">
      <c r="A6" s="478" t="s">
        <v>175</v>
      </c>
      <c r="B6" s="479" t="s">
        <v>28</v>
      </c>
      <c r="C6" s="470" t="s">
        <v>120</v>
      </c>
      <c r="D6" s="477" t="s">
        <v>133</v>
      </c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 t="s">
        <v>130</v>
      </c>
      <c r="U6" s="477"/>
      <c r="V6" s="477"/>
      <c r="W6" s="477"/>
    </row>
    <row r="7" spans="1:23" s="37" customFormat="1" ht="66" customHeight="1">
      <c r="A7" s="478"/>
      <c r="B7" s="479"/>
      <c r="C7" s="470"/>
      <c r="D7" s="157" t="s">
        <v>111</v>
      </c>
      <c r="E7" s="157" t="s">
        <v>143</v>
      </c>
      <c r="F7" s="176" t="s">
        <v>126</v>
      </c>
      <c r="G7" s="176" t="s">
        <v>127</v>
      </c>
      <c r="H7" s="157" t="s">
        <v>181</v>
      </c>
      <c r="I7" s="158" t="s">
        <v>51</v>
      </c>
      <c r="J7" s="176" t="s">
        <v>182</v>
      </c>
      <c r="K7" s="159" t="s">
        <v>58</v>
      </c>
      <c r="L7" s="159" t="s">
        <v>144</v>
      </c>
      <c r="M7" s="159" t="s">
        <v>181</v>
      </c>
      <c r="N7" s="158" t="s">
        <v>51</v>
      </c>
      <c r="O7" s="176" t="s">
        <v>182</v>
      </c>
      <c r="P7" s="157" t="s">
        <v>58</v>
      </c>
      <c r="Q7" s="160" t="s">
        <v>145</v>
      </c>
      <c r="R7" s="160" t="s">
        <v>109</v>
      </c>
      <c r="S7" s="160" t="s">
        <v>25</v>
      </c>
      <c r="T7" s="157" t="s">
        <v>106</v>
      </c>
      <c r="U7" s="157" t="s">
        <v>174</v>
      </c>
      <c r="V7" s="157" t="s">
        <v>113</v>
      </c>
      <c r="W7" s="157" t="s">
        <v>108</v>
      </c>
    </row>
    <row r="8" spans="1:23" ht="24">
      <c r="A8" s="150" t="s">
        <v>29</v>
      </c>
      <c r="B8" s="50">
        <v>125</v>
      </c>
      <c r="C8" s="63"/>
      <c r="D8" s="50">
        <v>1</v>
      </c>
      <c r="E8" s="50"/>
      <c r="F8" s="63"/>
      <c r="G8" s="63">
        <v>1</v>
      </c>
      <c r="H8" s="50"/>
      <c r="I8" s="50"/>
      <c r="J8" s="56">
        <f>SUM(H8:I8)</f>
        <v>0</v>
      </c>
      <c r="K8" s="66">
        <f t="shared" ref="K8:K21" si="0">D8-(H8+I8)</f>
        <v>1</v>
      </c>
      <c r="L8" s="50">
        <v>3</v>
      </c>
      <c r="M8" s="50"/>
      <c r="N8" s="50"/>
      <c r="O8" s="56">
        <f>SUM(M8:N8)</f>
        <v>0</v>
      </c>
      <c r="P8" s="67">
        <f t="shared" ref="P8:P21" si="1">L8-(M8+N8)</f>
        <v>3</v>
      </c>
      <c r="Q8" s="68"/>
      <c r="R8" s="68"/>
      <c r="S8" s="67">
        <f>Q8-R8</f>
        <v>0</v>
      </c>
      <c r="T8" s="71"/>
      <c r="U8" s="71"/>
      <c r="V8" s="71"/>
      <c r="W8" s="71"/>
    </row>
    <row r="9" spans="1:23">
      <c r="A9" s="150" t="s">
        <v>30</v>
      </c>
      <c r="B9" s="50"/>
      <c r="C9" s="63"/>
      <c r="D9" s="50"/>
      <c r="E9" s="50"/>
      <c r="F9" s="63"/>
      <c r="G9" s="63"/>
      <c r="H9" s="50"/>
      <c r="I9" s="50"/>
      <c r="J9" s="56">
        <f t="shared" ref="J9:J21" si="2">SUM(H9:I9)</f>
        <v>0</v>
      </c>
      <c r="K9" s="66">
        <f t="shared" si="0"/>
        <v>0</v>
      </c>
      <c r="L9" s="50"/>
      <c r="M9" s="50"/>
      <c r="N9" s="50"/>
      <c r="O9" s="56">
        <f t="shared" ref="O9:O21" si="3">SUM(M9:N9)</f>
        <v>0</v>
      </c>
      <c r="P9" s="67">
        <f t="shared" si="1"/>
        <v>0</v>
      </c>
      <c r="Q9" s="68"/>
      <c r="R9" s="68"/>
      <c r="S9" s="67">
        <f t="shared" ref="S9:S21" si="4">Q9-R9</f>
        <v>0</v>
      </c>
      <c r="T9" s="71"/>
      <c r="U9" s="71"/>
      <c r="V9" s="71"/>
      <c r="W9" s="71"/>
    </row>
    <row r="10" spans="1:23">
      <c r="A10" s="150" t="s">
        <v>31</v>
      </c>
      <c r="B10" s="50"/>
      <c r="C10" s="63"/>
      <c r="D10" s="50"/>
      <c r="E10" s="50"/>
      <c r="F10" s="63"/>
      <c r="G10" s="63"/>
      <c r="H10" s="50"/>
      <c r="I10" s="50"/>
      <c r="J10" s="56">
        <f t="shared" si="2"/>
        <v>0</v>
      </c>
      <c r="K10" s="66">
        <f t="shared" si="0"/>
        <v>0</v>
      </c>
      <c r="L10" s="50"/>
      <c r="M10" s="50"/>
      <c r="N10" s="50"/>
      <c r="O10" s="56">
        <f t="shared" si="3"/>
        <v>0</v>
      </c>
      <c r="P10" s="67">
        <f t="shared" si="1"/>
        <v>0</v>
      </c>
      <c r="Q10" s="68"/>
      <c r="R10" s="68"/>
      <c r="S10" s="67">
        <f t="shared" si="4"/>
        <v>0</v>
      </c>
      <c r="T10" s="71"/>
      <c r="U10" s="71"/>
      <c r="V10" s="71"/>
      <c r="W10" s="71"/>
    </row>
    <row r="11" spans="1:23" ht="24">
      <c r="A11" s="150" t="s">
        <v>32</v>
      </c>
      <c r="B11" s="50">
        <v>125</v>
      </c>
      <c r="C11" s="63"/>
      <c r="D11" s="50"/>
      <c r="E11" s="50"/>
      <c r="F11" s="63"/>
      <c r="G11" s="63"/>
      <c r="H11" s="50"/>
      <c r="I11" s="50"/>
      <c r="J11" s="56">
        <f t="shared" si="2"/>
        <v>0</v>
      </c>
      <c r="K11" s="66">
        <f>(D11+E11)-(H11+I11)</f>
        <v>0</v>
      </c>
      <c r="L11" s="50">
        <v>3</v>
      </c>
      <c r="M11" s="50"/>
      <c r="N11" s="50"/>
      <c r="O11" s="56">
        <f t="shared" si="3"/>
        <v>0</v>
      </c>
      <c r="P11" s="67">
        <f t="shared" si="1"/>
        <v>3</v>
      </c>
      <c r="Q11" s="68"/>
      <c r="R11" s="68"/>
      <c r="S11" s="67">
        <f t="shared" si="4"/>
        <v>0</v>
      </c>
      <c r="T11" s="71"/>
      <c r="U11" s="71"/>
      <c r="V11" s="71"/>
      <c r="W11" s="71"/>
    </row>
    <row r="12" spans="1:23">
      <c r="A12" s="150" t="s">
        <v>33</v>
      </c>
      <c r="B12" s="50">
        <v>125</v>
      </c>
      <c r="C12" s="63"/>
      <c r="D12" s="50">
        <v>1</v>
      </c>
      <c r="E12" s="50"/>
      <c r="F12" s="63"/>
      <c r="G12" s="63">
        <v>1</v>
      </c>
      <c r="H12" s="50"/>
      <c r="I12" s="50"/>
      <c r="J12" s="56">
        <f t="shared" si="2"/>
        <v>0</v>
      </c>
      <c r="K12" s="66">
        <f t="shared" si="0"/>
        <v>1</v>
      </c>
      <c r="L12" s="50">
        <v>2</v>
      </c>
      <c r="M12" s="50"/>
      <c r="N12" s="50"/>
      <c r="O12" s="56">
        <f t="shared" si="3"/>
        <v>0</v>
      </c>
      <c r="P12" s="67">
        <f t="shared" si="1"/>
        <v>2</v>
      </c>
      <c r="Q12" s="68"/>
      <c r="R12" s="68"/>
      <c r="S12" s="67">
        <f t="shared" si="4"/>
        <v>0</v>
      </c>
      <c r="T12" s="71"/>
      <c r="U12" s="71"/>
      <c r="V12" s="71"/>
      <c r="W12" s="71"/>
    </row>
    <row r="13" spans="1:23" ht="24">
      <c r="A13" s="150" t="s">
        <v>34</v>
      </c>
      <c r="B13" s="50"/>
      <c r="C13" s="63"/>
      <c r="D13" s="50"/>
      <c r="E13" s="50"/>
      <c r="F13" s="63"/>
      <c r="G13" s="63"/>
      <c r="H13" s="50"/>
      <c r="I13" s="50"/>
      <c r="J13" s="56">
        <f t="shared" si="2"/>
        <v>0</v>
      </c>
      <c r="K13" s="66">
        <f t="shared" si="0"/>
        <v>0</v>
      </c>
      <c r="L13" s="50"/>
      <c r="M13" s="50"/>
      <c r="N13" s="50"/>
      <c r="O13" s="56">
        <f t="shared" si="3"/>
        <v>0</v>
      </c>
      <c r="P13" s="67">
        <f t="shared" si="1"/>
        <v>0</v>
      </c>
      <c r="Q13" s="68"/>
      <c r="R13" s="68"/>
      <c r="S13" s="67">
        <f t="shared" si="4"/>
        <v>0</v>
      </c>
      <c r="T13" s="71"/>
      <c r="U13" s="71"/>
      <c r="V13" s="71"/>
      <c r="W13" s="71"/>
    </row>
    <row r="14" spans="1:23" ht="24">
      <c r="A14" s="150" t="s">
        <v>35</v>
      </c>
      <c r="B14" s="50"/>
      <c r="C14" s="63"/>
      <c r="D14" s="50"/>
      <c r="E14" s="50"/>
      <c r="F14" s="63"/>
      <c r="G14" s="63"/>
      <c r="H14" s="50"/>
      <c r="I14" s="50"/>
      <c r="J14" s="56">
        <f t="shared" si="2"/>
        <v>0</v>
      </c>
      <c r="K14" s="66">
        <f t="shared" si="0"/>
        <v>0</v>
      </c>
      <c r="L14" s="50"/>
      <c r="M14" s="50"/>
      <c r="N14" s="50"/>
      <c r="O14" s="56">
        <f t="shared" si="3"/>
        <v>0</v>
      </c>
      <c r="P14" s="67">
        <f t="shared" si="1"/>
        <v>0</v>
      </c>
      <c r="Q14" s="68"/>
      <c r="R14" s="68"/>
      <c r="S14" s="67">
        <f t="shared" si="4"/>
        <v>0</v>
      </c>
      <c r="T14" s="71"/>
      <c r="U14" s="71"/>
      <c r="V14" s="71"/>
      <c r="W14" s="71"/>
    </row>
    <row r="15" spans="1:23">
      <c r="A15" s="150" t="s">
        <v>36</v>
      </c>
      <c r="B15" s="50"/>
      <c r="C15" s="63"/>
      <c r="D15" s="50"/>
      <c r="E15" s="50"/>
      <c r="F15" s="63"/>
      <c r="G15" s="63"/>
      <c r="H15" s="50"/>
      <c r="I15" s="50"/>
      <c r="J15" s="56">
        <f t="shared" si="2"/>
        <v>0</v>
      </c>
      <c r="K15" s="66">
        <f t="shared" si="0"/>
        <v>0</v>
      </c>
      <c r="L15" s="50"/>
      <c r="M15" s="50"/>
      <c r="N15" s="50"/>
      <c r="O15" s="56">
        <f t="shared" si="3"/>
        <v>0</v>
      </c>
      <c r="P15" s="67">
        <f t="shared" si="1"/>
        <v>0</v>
      </c>
      <c r="Q15" s="68"/>
      <c r="R15" s="68"/>
      <c r="S15" s="67">
        <f t="shared" si="4"/>
        <v>0</v>
      </c>
      <c r="T15" s="71"/>
      <c r="U15" s="71"/>
      <c r="V15" s="71"/>
      <c r="W15" s="71"/>
    </row>
    <row r="16" spans="1:23">
      <c r="A16" s="150" t="s">
        <v>37</v>
      </c>
      <c r="B16" s="50"/>
      <c r="C16" s="63"/>
      <c r="D16" s="50"/>
      <c r="E16" s="50"/>
      <c r="F16" s="63"/>
      <c r="G16" s="63"/>
      <c r="H16" s="50"/>
      <c r="I16" s="50"/>
      <c r="J16" s="56">
        <f t="shared" si="2"/>
        <v>0</v>
      </c>
      <c r="K16" s="66">
        <f t="shared" si="0"/>
        <v>0</v>
      </c>
      <c r="L16" s="50"/>
      <c r="M16" s="50"/>
      <c r="N16" s="50"/>
      <c r="O16" s="56">
        <f t="shared" si="3"/>
        <v>0</v>
      </c>
      <c r="P16" s="67">
        <f t="shared" si="1"/>
        <v>0</v>
      </c>
      <c r="Q16" s="68"/>
      <c r="R16" s="68"/>
      <c r="S16" s="67">
        <f t="shared" si="4"/>
        <v>0</v>
      </c>
      <c r="T16" s="71"/>
      <c r="U16" s="71"/>
      <c r="V16" s="71"/>
      <c r="W16" s="71"/>
    </row>
    <row r="17" spans="1:23" ht="24">
      <c r="A17" s="150" t="s">
        <v>38</v>
      </c>
      <c r="B17" s="50">
        <v>125</v>
      </c>
      <c r="C17" s="63"/>
      <c r="D17" s="50">
        <v>1</v>
      </c>
      <c r="E17" s="50"/>
      <c r="F17" s="63"/>
      <c r="G17" s="63">
        <v>1</v>
      </c>
      <c r="H17" s="50"/>
      <c r="I17" s="50"/>
      <c r="J17" s="56">
        <f t="shared" si="2"/>
        <v>0</v>
      </c>
      <c r="K17" s="66">
        <f t="shared" si="0"/>
        <v>1</v>
      </c>
      <c r="L17" s="50"/>
      <c r="M17" s="50"/>
      <c r="N17" s="50"/>
      <c r="O17" s="56">
        <f t="shared" si="3"/>
        <v>0</v>
      </c>
      <c r="P17" s="67">
        <f t="shared" si="1"/>
        <v>0</v>
      </c>
      <c r="Q17" s="68"/>
      <c r="R17" s="68"/>
      <c r="S17" s="67">
        <f t="shared" si="4"/>
        <v>0</v>
      </c>
      <c r="T17" s="71"/>
      <c r="U17" s="71"/>
      <c r="V17" s="71"/>
      <c r="W17" s="71"/>
    </row>
    <row r="18" spans="1:23" ht="24">
      <c r="A18" s="150" t="s">
        <v>39</v>
      </c>
      <c r="B18" s="50">
        <v>125</v>
      </c>
      <c r="C18" s="63"/>
      <c r="D18" s="50"/>
      <c r="E18" s="50">
        <v>1</v>
      </c>
      <c r="F18" s="63"/>
      <c r="G18" s="63"/>
      <c r="H18" s="50"/>
      <c r="I18" s="50"/>
      <c r="J18" s="56">
        <f t="shared" si="2"/>
        <v>0</v>
      </c>
      <c r="K18" s="66">
        <f>E18-(H18+I18)</f>
        <v>1</v>
      </c>
      <c r="L18" s="50">
        <v>1</v>
      </c>
      <c r="M18" s="50"/>
      <c r="N18" s="50"/>
      <c r="O18" s="56">
        <f t="shared" si="3"/>
        <v>0</v>
      </c>
      <c r="P18" s="67">
        <f t="shared" si="1"/>
        <v>1</v>
      </c>
      <c r="Q18" s="68"/>
      <c r="R18" s="68"/>
      <c r="S18" s="67">
        <f t="shared" si="4"/>
        <v>0</v>
      </c>
      <c r="T18" s="71"/>
      <c r="U18" s="71"/>
      <c r="V18" s="71"/>
      <c r="W18" s="71"/>
    </row>
    <row r="19" spans="1:23">
      <c r="A19" s="150" t="s">
        <v>114</v>
      </c>
      <c r="B19" s="50"/>
      <c r="C19" s="63"/>
      <c r="D19" s="50"/>
      <c r="E19" s="50"/>
      <c r="F19" s="63"/>
      <c r="G19" s="63"/>
      <c r="H19" s="50"/>
      <c r="I19" s="50"/>
      <c r="J19" s="56">
        <f t="shared" si="2"/>
        <v>0</v>
      </c>
      <c r="K19" s="66">
        <f t="shared" si="0"/>
        <v>0</v>
      </c>
      <c r="L19" s="50"/>
      <c r="M19" s="50"/>
      <c r="N19" s="50"/>
      <c r="O19" s="56">
        <f t="shared" si="3"/>
        <v>0</v>
      </c>
      <c r="P19" s="67">
        <f t="shared" si="1"/>
        <v>0</v>
      </c>
      <c r="Q19" s="68"/>
      <c r="R19" s="68"/>
      <c r="S19" s="67">
        <f t="shared" si="4"/>
        <v>0</v>
      </c>
      <c r="T19" s="71"/>
      <c r="U19" s="71"/>
      <c r="V19" s="71"/>
      <c r="W19" s="71"/>
    </row>
    <row r="20" spans="1:23" ht="24.75">
      <c r="A20" s="151" t="s">
        <v>40</v>
      </c>
      <c r="B20" s="50"/>
      <c r="C20" s="63"/>
      <c r="D20" s="50"/>
      <c r="E20" s="50"/>
      <c r="F20" s="63"/>
      <c r="G20" s="63"/>
      <c r="H20" s="50"/>
      <c r="I20" s="50"/>
      <c r="J20" s="56">
        <f t="shared" si="2"/>
        <v>0</v>
      </c>
      <c r="K20" s="66">
        <f t="shared" si="0"/>
        <v>0</v>
      </c>
      <c r="L20" s="58"/>
      <c r="M20" s="50"/>
      <c r="N20" s="50"/>
      <c r="O20" s="56">
        <f t="shared" si="3"/>
        <v>0</v>
      </c>
      <c r="P20" s="67">
        <f t="shared" si="1"/>
        <v>0</v>
      </c>
      <c r="Q20" s="68"/>
      <c r="R20" s="68"/>
      <c r="S20" s="67">
        <f t="shared" si="4"/>
        <v>0</v>
      </c>
      <c r="T20" s="71"/>
      <c r="U20" s="71"/>
      <c r="V20" s="71"/>
      <c r="W20" s="71"/>
    </row>
    <row r="21" spans="1:23" ht="36.75">
      <c r="A21" s="151" t="s">
        <v>41</v>
      </c>
      <c r="B21" s="50"/>
      <c r="C21" s="63"/>
      <c r="D21" s="50"/>
      <c r="E21" s="50"/>
      <c r="F21" s="63"/>
      <c r="G21" s="63"/>
      <c r="H21" s="50"/>
      <c r="I21" s="50"/>
      <c r="J21" s="56">
        <f t="shared" si="2"/>
        <v>0</v>
      </c>
      <c r="K21" s="66">
        <f t="shared" si="0"/>
        <v>0</v>
      </c>
      <c r="L21" s="58"/>
      <c r="M21" s="50"/>
      <c r="N21" s="50"/>
      <c r="O21" s="56">
        <f t="shared" si="3"/>
        <v>0</v>
      </c>
      <c r="P21" s="67">
        <f t="shared" si="1"/>
        <v>0</v>
      </c>
      <c r="Q21" s="68"/>
      <c r="R21" s="68"/>
      <c r="S21" s="67">
        <f t="shared" si="4"/>
        <v>0</v>
      </c>
      <c r="T21" s="71"/>
      <c r="U21" s="71"/>
      <c r="V21" s="71"/>
      <c r="W21" s="71"/>
    </row>
    <row r="22" spans="1:23" ht="24.75">
      <c r="A22" s="151" t="s">
        <v>2401</v>
      </c>
      <c r="B22" s="50"/>
      <c r="C22" s="63"/>
      <c r="D22" s="50"/>
      <c r="E22" s="50"/>
      <c r="F22" s="63"/>
      <c r="G22" s="63"/>
      <c r="H22" s="50"/>
      <c r="I22" s="50"/>
      <c r="J22" s="56"/>
      <c r="K22" s="66"/>
      <c r="L22" s="58"/>
      <c r="M22" s="50"/>
      <c r="N22" s="50"/>
      <c r="O22" s="56"/>
      <c r="P22" s="67"/>
      <c r="Q22" s="68"/>
      <c r="R22" s="68"/>
      <c r="S22" s="67"/>
      <c r="T22" s="71"/>
      <c r="U22" s="71"/>
      <c r="V22" s="71"/>
      <c r="W22" s="71"/>
    </row>
    <row r="23" spans="1:23" ht="20.25" customHeight="1">
      <c r="A23" s="167" t="s">
        <v>82</v>
      </c>
      <c r="B23" s="56">
        <v>125</v>
      </c>
      <c r="C23" s="56"/>
      <c r="D23" s="56">
        <f>SUM(D8:D21)</f>
        <v>3</v>
      </c>
      <c r="E23" s="56">
        <f t="shared" ref="E23:W23" si="5">SUM(E8:E21)</f>
        <v>1</v>
      </c>
      <c r="F23" s="56">
        <f t="shared" si="5"/>
        <v>0</v>
      </c>
      <c r="G23" s="56">
        <f t="shared" si="5"/>
        <v>3</v>
      </c>
      <c r="H23" s="56">
        <f t="shared" si="5"/>
        <v>0</v>
      </c>
      <c r="I23" s="56">
        <f t="shared" si="5"/>
        <v>0</v>
      </c>
      <c r="J23" s="56">
        <f t="shared" si="5"/>
        <v>0</v>
      </c>
      <c r="K23" s="66">
        <f t="shared" si="5"/>
        <v>4</v>
      </c>
      <c r="L23" s="56">
        <f t="shared" si="5"/>
        <v>9</v>
      </c>
      <c r="M23" s="56">
        <f t="shared" si="5"/>
        <v>0</v>
      </c>
      <c r="N23" s="56">
        <f t="shared" si="5"/>
        <v>0</v>
      </c>
      <c r="O23" s="56">
        <f t="shared" si="5"/>
        <v>0</v>
      </c>
      <c r="P23" s="67">
        <f t="shared" si="5"/>
        <v>9</v>
      </c>
      <c r="Q23" s="168">
        <f t="shared" si="5"/>
        <v>0</v>
      </c>
      <c r="R23" s="168">
        <f t="shared" si="5"/>
        <v>0</v>
      </c>
      <c r="S23" s="67">
        <f t="shared" si="5"/>
        <v>0</v>
      </c>
      <c r="T23" s="56">
        <f t="shared" si="5"/>
        <v>0</v>
      </c>
      <c r="U23" s="56">
        <f t="shared" si="5"/>
        <v>0</v>
      </c>
      <c r="V23" s="56">
        <f t="shared" si="5"/>
        <v>0</v>
      </c>
      <c r="W23" s="56">
        <f t="shared" si="5"/>
        <v>0</v>
      </c>
    </row>
    <row r="24" spans="1:23" ht="15.75" customHeight="1">
      <c r="A24" s="70" t="s">
        <v>115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5"/>
      <c r="R24" s="65"/>
      <c r="S24" s="65"/>
      <c r="T24" s="65"/>
      <c r="U24" s="65"/>
      <c r="V24" s="65"/>
      <c r="W24" s="65"/>
    </row>
    <row r="25" spans="1:23">
      <c r="A25" s="24"/>
    </row>
  </sheetData>
  <mergeCells count="5">
    <mergeCell ref="T6:W6"/>
    <mergeCell ref="D6:S6"/>
    <mergeCell ref="A6:A7"/>
    <mergeCell ref="B6:B7"/>
    <mergeCell ref="C6:C7"/>
  </mergeCells>
  <phoneticPr fontId="13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>
    <oddFooter>&amp;R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3"/>
  <sheetViews>
    <sheetView zoomScaleSheetLayoutView="100" workbookViewId="0">
      <selection activeCell="E15" sqref="E15"/>
    </sheetView>
  </sheetViews>
  <sheetFormatPr defaultRowHeight="12.75"/>
  <cols>
    <col min="1" max="1" width="28" style="18" customWidth="1"/>
    <col min="2" max="2" width="15" style="18" customWidth="1"/>
    <col min="3" max="3" width="11.7109375" style="18" customWidth="1"/>
    <col min="4" max="4" width="8.140625" style="18" customWidth="1"/>
    <col min="5" max="5" width="13.140625" style="18" customWidth="1"/>
    <col min="6" max="6" width="10" style="18" customWidth="1"/>
    <col min="7" max="7" width="8" style="18" customWidth="1"/>
    <col min="8" max="8" width="14.28515625" style="18" customWidth="1"/>
    <col min="9" max="9" width="11.42578125" style="18" customWidth="1"/>
    <col min="10" max="16384" width="9.140625" style="18"/>
  </cols>
  <sheetData>
    <row r="1" spans="1:9">
      <c r="A1" s="147"/>
      <c r="B1" s="436" t="s">
        <v>123</v>
      </c>
      <c r="C1" s="437" t="str">
        <f>'Kadar.ode.'!C1</f>
        <v>Специјална болница за неспецифичне плућне болести "Сокобања" - Сокобања</v>
      </c>
      <c r="D1" s="437"/>
      <c r="E1" s="437"/>
      <c r="F1" s="437"/>
      <c r="G1" s="437"/>
      <c r="H1" s="438"/>
    </row>
    <row r="2" spans="1:9">
      <c r="A2" s="147"/>
      <c r="B2" s="436" t="s">
        <v>124</v>
      </c>
      <c r="C2" s="482">
        <f>'Kadar.ode.'!C2</f>
        <v>7248261</v>
      </c>
      <c r="D2" s="483"/>
      <c r="E2" s="483"/>
      <c r="F2" s="483"/>
      <c r="G2" s="483"/>
      <c r="H2" s="484"/>
    </row>
    <row r="3" spans="1:9">
      <c r="A3" s="147"/>
      <c r="B3" s="436" t="s">
        <v>125</v>
      </c>
      <c r="C3" s="482" t="str">
        <f>'Kadar.ode.'!C3</f>
        <v>01.01.2024.</v>
      </c>
      <c r="D3" s="483"/>
      <c r="E3" s="483"/>
      <c r="F3" s="483"/>
      <c r="G3" s="483"/>
      <c r="H3" s="484"/>
    </row>
    <row r="4" spans="1:9" ht="14.25">
      <c r="A4" s="147"/>
      <c r="B4" s="436" t="s">
        <v>1627</v>
      </c>
      <c r="C4" s="485" t="s">
        <v>179</v>
      </c>
      <c r="D4" s="486"/>
      <c r="E4" s="486"/>
      <c r="F4" s="486"/>
      <c r="G4" s="486"/>
      <c r="H4" s="487"/>
    </row>
    <row r="5" spans="1:9" ht="12" customHeight="1">
      <c r="A5" s="48"/>
      <c r="B5" s="14"/>
      <c r="C5" s="47"/>
      <c r="D5" s="34"/>
    </row>
    <row r="6" spans="1:9" ht="21.75" customHeight="1">
      <c r="A6" s="480" t="s">
        <v>28</v>
      </c>
      <c r="B6" s="480"/>
      <c r="C6" s="72"/>
      <c r="D6" s="72"/>
      <c r="E6" s="72"/>
      <c r="F6" s="72"/>
    </row>
    <row r="7" spans="1:9">
      <c r="A7" s="74" t="s">
        <v>116</v>
      </c>
      <c r="B7" s="78"/>
      <c r="C7" s="72"/>
      <c r="D7" s="72"/>
      <c r="E7" s="72"/>
      <c r="F7" s="72"/>
    </row>
    <row r="8" spans="1:9">
      <c r="A8" s="74" t="s">
        <v>117</v>
      </c>
      <c r="B8" s="78"/>
      <c r="C8" s="72"/>
      <c r="D8" s="72"/>
      <c r="E8" s="72"/>
      <c r="F8" s="72"/>
    </row>
    <row r="9" spans="1:9">
      <c r="A9" s="74" t="s">
        <v>82</v>
      </c>
      <c r="B9" s="78"/>
      <c r="C9" s="72"/>
      <c r="D9" s="72"/>
      <c r="E9" s="72"/>
      <c r="F9" s="72"/>
    </row>
    <row r="10" spans="1:9">
      <c r="A10" s="72"/>
      <c r="B10" s="72"/>
      <c r="C10" s="72"/>
      <c r="D10" s="72"/>
      <c r="E10" s="72"/>
      <c r="F10" s="72"/>
      <c r="G10" s="72"/>
      <c r="H10" s="72"/>
      <c r="I10" s="73"/>
    </row>
    <row r="11" spans="1:9" ht="57.75" customHeight="1">
      <c r="A11" s="475" t="s">
        <v>42</v>
      </c>
      <c r="B11" s="481" t="s">
        <v>133</v>
      </c>
      <c r="C11" s="481"/>
      <c r="D11" s="481"/>
      <c r="E11" s="481"/>
      <c r="F11" s="481"/>
      <c r="G11" s="481"/>
      <c r="H11" s="481" t="s">
        <v>130</v>
      </c>
      <c r="I11" s="481"/>
    </row>
    <row r="12" spans="1:9" ht="54.75" customHeight="1">
      <c r="A12" s="475"/>
      <c r="B12" s="166" t="s">
        <v>146</v>
      </c>
      <c r="C12" s="166" t="s">
        <v>45</v>
      </c>
      <c r="D12" s="166" t="s">
        <v>25</v>
      </c>
      <c r="E12" s="166" t="s">
        <v>147</v>
      </c>
      <c r="F12" s="166" t="s">
        <v>45</v>
      </c>
      <c r="G12" s="166" t="s">
        <v>25</v>
      </c>
      <c r="H12" s="166" t="s">
        <v>43</v>
      </c>
      <c r="I12" s="166" t="s">
        <v>46</v>
      </c>
    </row>
    <row r="13" spans="1:9">
      <c r="A13" s="161" t="s">
        <v>1648</v>
      </c>
      <c r="B13" s="75">
        <v>9</v>
      </c>
      <c r="C13" s="75"/>
      <c r="D13" s="162">
        <f t="shared" ref="D13:D23" si="0">B13-C13</f>
        <v>9</v>
      </c>
      <c r="E13" s="76">
        <v>49</v>
      </c>
      <c r="F13" s="77"/>
      <c r="G13" s="162">
        <f t="shared" ref="G13:G23" si="1">E13-F13</f>
        <v>49</v>
      </c>
      <c r="H13" s="76"/>
      <c r="I13" s="77"/>
    </row>
    <row r="14" spans="1:9">
      <c r="A14" s="161" t="s">
        <v>44</v>
      </c>
      <c r="B14" s="75"/>
      <c r="C14" s="75"/>
      <c r="D14" s="162">
        <f t="shared" si="0"/>
        <v>0</v>
      </c>
      <c r="E14" s="76">
        <v>2</v>
      </c>
      <c r="F14" s="77"/>
      <c r="G14" s="162">
        <f t="shared" si="1"/>
        <v>2</v>
      </c>
      <c r="H14" s="76"/>
      <c r="I14" s="77"/>
    </row>
    <row r="15" spans="1:9">
      <c r="A15" s="161"/>
      <c r="B15" s="75"/>
      <c r="C15" s="75"/>
      <c r="D15" s="162">
        <f t="shared" si="0"/>
        <v>0</v>
      </c>
      <c r="E15" s="76"/>
      <c r="F15" s="77"/>
      <c r="G15" s="162">
        <f t="shared" si="1"/>
        <v>0</v>
      </c>
      <c r="H15" s="76"/>
      <c r="I15" s="77"/>
    </row>
    <row r="16" spans="1:9">
      <c r="A16" s="161"/>
      <c r="B16" s="75"/>
      <c r="C16" s="75"/>
      <c r="D16" s="162">
        <f t="shared" si="0"/>
        <v>0</v>
      </c>
      <c r="E16" s="76"/>
      <c r="F16" s="77"/>
      <c r="G16" s="162">
        <f t="shared" si="1"/>
        <v>0</v>
      </c>
      <c r="H16" s="76"/>
      <c r="I16" s="77"/>
    </row>
    <row r="17" spans="1:9">
      <c r="A17" s="161"/>
      <c r="B17" s="75"/>
      <c r="C17" s="75"/>
      <c r="D17" s="162">
        <f t="shared" si="0"/>
        <v>0</v>
      </c>
      <c r="E17" s="76"/>
      <c r="F17" s="77"/>
      <c r="G17" s="162">
        <f t="shared" si="1"/>
        <v>0</v>
      </c>
      <c r="H17" s="76"/>
      <c r="I17" s="77"/>
    </row>
    <row r="18" spans="1:9">
      <c r="A18" s="161"/>
      <c r="B18" s="75"/>
      <c r="C18" s="75"/>
      <c r="D18" s="162">
        <f t="shared" si="0"/>
        <v>0</v>
      </c>
      <c r="E18" s="76"/>
      <c r="F18" s="77"/>
      <c r="G18" s="162">
        <f t="shared" si="1"/>
        <v>0</v>
      </c>
      <c r="H18" s="76"/>
      <c r="I18" s="77"/>
    </row>
    <row r="19" spans="1:9">
      <c r="A19" s="161"/>
      <c r="B19" s="75"/>
      <c r="C19" s="75"/>
      <c r="D19" s="162">
        <f t="shared" si="0"/>
        <v>0</v>
      </c>
      <c r="E19" s="76"/>
      <c r="F19" s="77"/>
      <c r="G19" s="162">
        <f t="shared" si="1"/>
        <v>0</v>
      </c>
      <c r="H19" s="76"/>
      <c r="I19" s="77"/>
    </row>
    <row r="20" spans="1:9">
      <c r="A20" s="161"/>
      <c r="B20" s="75"/>
      <c r="C20" s="75"/>
      <c r="D20" s="162">
        <f t="shared" si="0"/>
        <v>0</v>
      </c>
      <c r="E20" s="76"/>
      <c r="F20" s="77"/>
      <c r="G20" s="162">
        <f t="shared" si="1"/>
        <v>0</v>
      </c>
      <c r="H20" s="76"/>
      <c r="I20" s="77"/>
    </row>
    <row r="21" spans="1:9" s="38" customFormat="1">
      <c r="A21" s="163"/>
      <c r="B21" s="75"/>
      <c r="C21" s="75"/>
      <c r="D21" s="162">
        <f t="shared" si="0"/>
        <v>0</v>
      </c>
      <c r="E21" s="76"/>
      <c r="F21" s="77"/>
      <c r="G21" s="162">
        <f t="shared" si="1"/>
        <v>0</v>
      </c>
      <c r="H21" s="76"/>
      <c r="I21" s="77"/>
    </row>
    <row r="22" spans="1:9" s="38" customFormat="1">
      <c r="A22" s="163"/>
      <c r="B22" s="75"/>
      <c r="C22" s="75"/>
      <c r="D22" s="162">
        <f t="shared" si="0"/>
        <v>0</v>
      </c>
      <c r="E22" s="76"/>
      <c r="F22" s="77"/>
      <c r="G22" s="162">
        <f t="shared" si="1"/>
        <v>0</v>
      </c>
      <c r="H22" s="76"/>
      <c r="I22" s="77"/>
    </row>
    <row r="23" spans="1:9" s="38" customFormat="1">
      <c r="A23" s="164" t="s">
        <v>2</v>
      </c>
      <c r="B23" s="78">
        <f>SUM(B13:B22)</f>
        <v>9</v>
      </c>
      <c r="C23" s="78">
        <f>SUM(C13:C22)</f>
        <v>0</v>
      </c>
      <c r="D23" s="165">
        <f t="shared" si="0"/>
        <v>9</v>
      </c>
      <c r="E23" s="78">
        <f>SUM(E13:E22)</f>
        <v>51</v>
      </c>
      <c r="F23" s="78">
        <f>SUM(F13:F22)</f>
        <v>0</v>
      </c>
      <c r="G23" s="165">
        <f t="shared" si="1"/>
        <v>51</v>
      </c>
      <c r="H23" s="78">
        <f>SUM(H13:H22)</f>
        <v>0</v>
      </c>
      <c r="I23" s="78">
        <f>SUM(I13:I22)</f>
        <v>0</v>
      </c>
    </row>
  </sheetData>
  <mergeCells count="7">
    <mergeCell ref="A6:B6"/>
    <mergeCell ref="A11:A12"/>
    <mergeCell ref="B11:G11"/>
    <mergeCell ref="H11:I11"/>
    <mergeCell ref="C2:H2"/>
    <mergeCell ref="C3:H3"/>
    <mergeCell ref="C4:H4"/>
  </mergeCells>
  <phoneticPr fontId="13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5"/>
  <sheetViews>
    <sheetView zoomScaleSheetLayoutView="100" workbookViewId="0">
      <selection activeCell="H22" sqref="H22"/>
    </sheetView>
  </sheetViews>
  <sheetFormatPr defaultRowHeight="12.75"/>
  <cols>
    <col min="1" max="1" width="25.5703125" customWidth="1"/>
    <col min="2" max="2" width="5.42578125" customWidth="1"/>
    <col min="3" max="3" width="16.28515625" customWidth="1"/>
    <col min="4" max="4" width="10.28515625" customWidth="1"/>
    <col min="5" max="5" width="9.42578125" customWidth="1"/>
    <col min="6" max="6" width="14.140625" customWidth="1"/>
    <col min="7" max="7" width="12.42578125" customWidth="1"/>
    <col min="8" max="8" width="14.5703125" customWidth="1"/>
    <col min="9" max="9" width="14.7109375" customWidth="1"/>
    <col min="10" max="10" width="16.7109375" customWidth="1"/>
    <col min="11" max="11" width="20.140625" customWidth="1"/>
  </cols>
  <sheetData>
    <row r="1" spans="1:17">
      <c r="A1" s="147"/>
      <c r="B1" s="148" t="s">
        <v>123</v>
      </c>
      <c r="C1" s="139" t="str">
        <f>'Kadar.ode.'!C1</f>
        <v>Специјална болница за неспецифичне плућне болести "Сокобања" - Сокобања</v>
      </c>
      <c r="D1" s="143"/>
      <c r="E1" s="143"/>
      <c r="F1" s="143"/>
      <c r="G1" s="284"/>
      <c r="H1" s="295"/>
      <c r="I1" s="291"/>
      <c r="J1" s="288"/>
      <c r="K1" s="288"/>
      <c r="L1" s="39"/>
      <c r="M1" s="39"/>
      <c r="N1" s="39"/>
      <c r="O1" s="39"/>
      <c r="P1" s="39"/>
      <c r="Q1" s="39"/>
    </row>
    <row r="2" spans="1:17">
      <c r="A2" s="147"/>
      <c r="B2" s="148" t="s">
        <v>124</v>
      </c>
      <c r="C2" s="139">
        <f>'Kadar.ode.'!C2</f>
        <v>7248261</v>
      </c>
      <c r="D2" s="143"/>
      <c r="E2" s="143"/>
      <c r="F2" s="143"/>
      <c r="G2" s="283"/>
      <c r="H2" s="295"/>
      <c r="I2" s="292"/>
      <c r="J2" s="288"/>
      <c r="K2" s="285"/>
      <c r="L2" s="39"/>
      <c r="M2" s="39"/>
    </row>
    <row r="3" spans="1:17">
      <c r="A3" s="147"/>
      <c r="B3" s="148" t="s">
        <v>125</v>
      </c>
      <c r="C3" s="139" t="str">
        <f>'Kadar.ode.'!C3</f>
        <v>01.01.2024.</v>
      </c>
      <c r="D3" s="143"/>
      <c r="E3" s="143"/>
      <c r="F3" s="143"/>
      <c r="G3" s="270"/>
      <c r="H3" s="295"/>
      <c r="I3" s="292"/>
      <c r="J3" s="288"/>
      <c r="K3" s="285"/>
      <c r="L3" s="39"/>
      <c r="M3" s="39"/>
      <c r="N3" s="39"/>
      <c r="O3" s="39"/>
      <c r="P3" s="39"/>
      <c r="Q3" s="39"/>
    </row>
    <row r="4" spans="1:17" ht="14.25">
      <c r="A4" s="147"/>
      <c r="B4" s="148" t="s">
        <v>1628</v>
      </c>
      <c r="C4" s="140" t="s">
        <v>148</v>
      </c>
      <c r="D4" s="144"/>
      <c r="E4" s="144"/>
      <c r="F4" s="144"/>
      <c r="G4" s="271"/>
      <c r="H4" s="296"/>
      <c r="I4" s="293"/>
      <c r="J4" s="289"/>
      <c r="K4" s="286"/>
      <c r="L4" s="39"/>
      <c r="M4" s="39"/>
      <c r="N4" s="39"/>
      <c r="O4" s="39"/>
      <c r="P4" s="39"/>
      <c r="Q4" s="39"/>
    </row>
    <row r="5" spans="1:17">
      <c r="A5" s="282"/>
      <c r="B5" s="282"/>
      <c r="C5" s="282"/>
      <c r="D5" s="282"/>
      <c r="E5" s="282"/>
      <c r="F5" s="282"/>
      <c r="G5" s="301"/>
      <c r="H5" s="297"/>
      <c r="I5" s="294"/>
      <c r="J5" s="290"/>
      <c r="K5" s="287"/>
      <c r="L5" s="40"/>
      <c r="M5" s="40"/>
      <c r="N5" s="40"/>
      <c r="O5" s="40"/>
      <c r="P5" s="40"/>
      <c r="Q5" s="40"/>
    </row>
    <row r="6" spans="1:17" ht="193.5" customHeight="1" thickBot="1">
      <c r="A6" s="298"/>
      <c r="B6" s="298"/>
      <c r="C6" s="299" t="s">
        <v>1638</v>
      </c>
      <c r="D6" s="299" t="s">
        <v>45</v>
      </c>
      <c r="E6" s="299" t="s">
        <v>58</v>
      </c>
      <c r="F6" s="299" t="s">
        <v>130</v>
      </c>
      <c r="G6" s="299" t="s">
        <v>149</v>
      </c>
      <c r="H6" s="307" t="s">
        <v>1641</v>
      </c>
      <c r="I6" s="307" t="s">
        <v>1640</v>
      </c>
      <c r="J6" s="300" t="s">
        <v>1639</v>
      </c>
      <c r="K6" s="281" t="s">
        <v>1637</v>
      </c>
      <c r="L6" s="40"/>
      <c r="M6" s="40"/>
      <c r="N6" s="40"/>
      <c r="O6" s="40"/>
      <c r="P6" s="40"/>
      <c r="Q6" s="40"/>
    </row>
    <row r="7" spans="1:17" ht="6" customHeight="1" thickTop="1" thickBot="1">
      <c r="A7" s="41"/>
      <c r="B7" s="41"/>
      <c r="C7" s="41"/>
      <c r="D7" s="41"/>
      <c r="E7" s="41"/>
      <c r="F7" s="41"/>
      <c r="G7" s="41"/>
      <c r="H7" s="41"/>
      <c r="I7" s="304"/>
      <c r="J7" s="305"/>
      <c r="K7" s="303"/>
      <c r="L7" s="40"/>
      <c r="M7" s="40"/>
      <c r="N7" s="40"/>
      <c r="O7" s="40"/>
      <c r="P7" s="40"/>
      <c r="Q7" s="40"/>
    </row>
    <row r="8" spans="1:17" ht="16.5" thickTop="1" thickBot="1">
      <c r="A8" s="302" t="s">
        <v>52</v>
      </c>
      <c r="B8" s="41"/>
      <c r="C8" s="41">
        <f>SUM('Kadar.ode.'!I20,'Kadar.dne.bol.dij.'!E18,'Kadar.zaj.med.del.'!D23)</f>
        <v>26</v>
      </c>
      <c r="D8" s="79">
        <f>IF('Kadar.zaj.med.del.'!E11&gt;='Kadar.zaj.med.del.'!J11,SUM('Kadar.ode.'!P20,'Kadar.dne.bol.dij.'!H18,'Kadar.zaj.med.del.'!J23)-'Kadar.zaj.med.del.'!J11-'Kadar.zaj.med.del.'!J18,IF((('Kadar.zaj.med.del.'!E11+'Kadar.zaj.med.del.'!D11)&lt;='Kadar.zaj.med.del.'!J11),SUM('Kadar.ode.'!P20,'Kadar.dne.bol.dij.'!H18,'Kadar.zaj.med.del.'!J23)-'Kadar.zaj.med.del.'!J18-('Kadar.zaj.med.del.'!J11-'Kadar.zaj.med.del.'!D11),SUM('Kadar.ode.'!P20,'Kadar.dne.bol.dij.'!H18,'Kadar.zaj.med.del.'!J23)-'Kadar.zaj.med.del.'!J18-'Kadar.zaj.med.del.'!E11))</f>
        <v>0</v>
      </c>
      <c r="E8" s="79">
        <f t="shared" ref="E8:E13" si="0">C8-D8</f>
        <v>26</v>
      </c>
      <c r="F8" s="41">
        <f>SUM('Kadar.ode.'!AD20,'Kadar.dne.bol.dij.'!P18,'Kadar.zaj.med.del.'!T23)</f>
        <v>0</v>
      </c>
      <c r="G8" s="41">
        <f t="shared" ref="G8:G13" si="1">SUM(C8,F8)</f>
        <v>26</v>
      </c>
      <c r="H8" s="41">
        <v>0</v>
      </c>
      <c r="I8" s="280">
        <v>0</v>
      </c>
      <c r="J8" s="280">
        <v>0</v>
      </c>
      <c r="K8" s="280">
        <f>C8+J8</f>
        <v>26</v>
      </c>
      <c r="L8" s="40"/>
      <c r="M8" s="40"/>
      <c r="N8" s="40"/>
      <c r="O8" s="40"/>
      <c r="P8" s="40"/>
      <c r="Q8" s="40"/>
    </row>
    <row r="9" spans="1:17" ht="16.5" thickTop="1" thickBot="1">
      <c r="A9" s="302" t="s">
        <v>53</v>
      </c>
      <c r="B9" s="41"/>
      <c r="C9" s="41">
        <f>SUM('Kadar.zaj.med.del.'!E23)</f>
        <v>1</v>
      </c>
      <c r="D9" s="41">
        <f>IF('Kadar.zaj.med.del.'!D11+'Kadar.zaj.med.del.'!E11&lt;='Kadar.zaj.med.del.'!J11,SUM('Kadar.zaj.med.del.'!J18+'Kadar.zaj.med.del.'!J11-'Kadar.zaj.med.del.'!D11),IF('Kadar.zaj.med.del.'!E11&gt;'Kadar.zaj.med.del.'!J11,SUM('Kadar.zaj.med.del.'!J18+'Kadar.zaj.med.del.'!J11),SUM('Kadar.zaj.med.del.'!J18+'Kadar.zaj.med.del.'!E11)))</f>
        <v>0</v>
      </c>
      <c r="E9" s="41">
        <f t="shared" si="0"/>
        <v>1</v>
      </c>
      <c r="F9" s="41">
        <f>SUM('Kadar.zaj.med.del.'!U23)</f>
        <v>0</v>
      </c>
      <c r="G9" s="41">
        <f t="shared" si="1"/>
        <v>1</v>
      </c>
      <c r="H9" s="41">
        <v>0</v>
      </c>
      <c r="I9" s="41">
        <v>0</v>
      </c>
      <c r="J9" s="280">
        <v>0</v>
      </c>
      <c r="K9" s="41">
        <f t="shared" ref="K9:K14" si="2">C9+J9</f>
        <v>1</v>
      </c>
      <c r="L9" s="40"/>
      <c r="M9" s="40"/>
      <c r="N9" s="40"/>
      <c r="O9" s="40"/>
      <c r="P9" s="40"/>
      <c r="Q9" s="40"/>
    </row>
    <row r="10" spans="1:17" ht="31.5" thickTop="1" thickBot="1">
      <c r="A10" s="302" t="s">
        <v>54</v>
      </c>
      <c r="B10" s="41"/>
      <c r="C10" s="41">
        <f>SUM('Kadar.ode.'!R20,'Kadar.dne.bol.dij.'!J18,'Kadar.zaj.med.del.'!L23)</f>
        <v>76</v>
      </c>
      <c r="D10" s="79">
        <f>SUM('Kadar.ode.'!X20,'Kadar.dne.bol.dij.'!K18,'Kadar.zaj.med.del.'!O23)</f>
        <v>0</v>
      </c>
      <c r="E10" s="41">
        <f t="shared" si="0"/>
        <v>76</v>
      </c>
      <c r="F10" s="41">
        <f>SUM('Kadar.ode.'!AE20,'Kadar.dne.bol.dij.'!Q18,'Kadar.zaj.med.del.'!V23)</f>
        <v>0</v>
      </c>
      <c r="G10" s="41">
        <v>76</v>
      </c>
      <c r="H10" s="41">
        <v>3</v>
      </c>
      <c r="I10" s="41">
        <v>0</v>
      </c>
      <c r="J10" s="280">
        <v>0</v>
      </c>
      <c r="K10" s="41">
        <f t="shared" si="2"/>
        <v>76</v>
      </c>
    </row>
    <row r="11" spans="1:17" ht="31.5" thickTop="1" thickBot="1">
      <c r="A11" s="302" t="s">
        <v>55</v>
      </c>
      <c r="B11" s="41"/>
      <c r="C11" s="41">
        <f>SUM('Kadar.ode.'!Z20,'Kadar.dne.bol.dij.'!M18,'Kadar.zaj.med.del.'!Q23)</f>
        <v>1</v>
      </c>
      <c r="D11" s="41">
        <f>SUM('Kadar.ode.'!AA20,'Kadar.ode.'!AB20,'Kadar.dne.bol.dij.'!N18,'Kadar.zaj.med.del.'!R23)</f>
        <v>0</v>
      </c>
      <c r="E11" s="41">
        <f t="shared" si="0"/>
        <v>1</v>
      </c>
      <c r="F11" s="41">
        <f>SUM('Kadar.ode.'!AF20,'Kadar.dne.bol.dij.'!R18,'Kadar.zaj.med.del.'!W23)</f>
        <v>0</v>
      </c>
      <c r="G11" s="41">
        <f t="shared" si="1"/>
        <v>1</v>
      </c>
      <c r="H11" s="41">
        <v>0</v>
      </c>
      <c r="I11" s="41">
        <v>0</v>
      </c>
      <c r="J11" s="280">
        <v>0</v>
      </c>
      <c r="K11" s="41">
        <f t="shared" si="2"/>
        <v>1</v>
      </c>
    </row>
    <row r="12" spans="1:17" ht="46.5" thickTop="1" thickBot="1">
      <c r="A12" s="302" t="s">
        <v>56</v>
      </c>
      <c r="B12" s="41"/>
      <c r="C12" s="41">
        <f>SUM('Kadar.nem.'!B23)</f>
        <v>9</v>
      </c>
      <c r="D12" s="41">
        <f>SUM('Kadar.nem.'!C23)</f>
        <v>0</v>
      </c>
      <c r="E12" s="41">
        <f t="shared" si="0"/>
        <v>9</v>
      </c>
      <c r="F12" s="41">
        <f>SUM('Kadar.nem.'!H23)</f>
        <v>0</v>
      </c>
      <c r="G12" s="41">
        <f t="shared" si="1"/>
        <v>9</v>
      </c>
      <c r="H12" s="41">
        <v>0</v>
      </c>
      <c r="I12" s="41">
        <v>0</v>
      </c>
      <c r="J12" s="280">
        <v>0</v>
      </c>
      <c r="K12" s="41">
        <f t="shared" si="2"/>
        <v>9</v>
      </c>
    </row>
    <row r="13" spans="1:17" ht="46.5" thickTop="1" thickBot="1">
      <c r="A13" s="302" t="s">
        <v>57</v>
      </c>
      <c r="B13" s="41"/>
      <c r="C13" s="41">
        <f>SUM('Kadar.nem.'!E23)</f>
        <v>51</v>
      </c>
      <c r="D13" s="41">
        <f>SUM('Kadar.nem.'!F23)</f>
        <v>0</v>
      </c>
      <c r="E13" s="41">
        <f t="shared" si="0"/>
        <v>51</v>
      </c>
      <c r="F13" s="41">
        <f>SUM('Kadar.nem.'!I23)</f>
        <v>0</v>
      </c>
      <c r="G13" s="41">
        <f t="shared" si="1"/>
        <v>51</v>
      </c>
      <c r="H13" s="41">
        <v>0</v>
      </c>
      <c r="I13" s="41">
        <v>0</v>
      </c>
      <c r="J13" s="280">
        <v>0</v>
      </c>
      <c r="K13" s="41">
        <f t="shared" si="2"/>
        <v>51</v>
      </c>
    </row>
    <row r="14" spans="1:17" ht="16.5" thickTop="1" thickBot="1">
      <c r="A14" s="302" t="s">
        <v>2</v>
      </c>
      <c r="B14" s="41"/>
      <c r="C14" s="41">
        <f>SUM(C8:C13)</f>
        <v>164</v>
      </c>
      <c r="D14" s="41">
        <f>SUM(D8:D13)</f>
        <v>0</v>
      </c>
      <c r="E14" s="41">
        <f>SUM(E8:E13)</f>
        <v>164</v>
      </c>
      <c r="F14" s="41">
        <f>SUM(F8:F13)</f>
        <v>0</v>
      </c>
      <c r="G14" s="41">
        <f>SUM(G8:G13)</f>
        <v>164</v>
      </c>
      <c r="H14" s="41">
        <v>3</v>
      </c>
      <c r="I14" s="41">
        <v>0</v>
      </c>
      <c r="J14" s="280">
        <v>0</v>
      </c>
      <c r="K14" s="41">
        <f t="shared" si="2"/>
        <v>164</v>
      </c>
    </row>
    <row r="15" spans="1:17" ht="13.5" thickTop="1"/>
  </sheetData>
  <phoneticPr fontId="13" type="noConversion"/>
  <pageMargins left="0.25" right="0.25" top="0.75" bottom="0.75" header="0.3" footer="0.3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7"/>
  <sheetViews>
    <sheetView workbookViewId="0">
      <selection activeCell="L7" sqref="L7"/>
    </sheetView>
  </sheetViews>
  <sheetFormatPr defaultRowHeight="12.75"/>
  <cols>
    <col min="1" max="1" width="7.5703125" customWidth="1"/>
    <col min="2" max="2" width="26.7109375" customWidth="1"/>
    <col min="3" max="3" width="11.140625" customWidth="1"/>
  </cols>
  <sheetData>
    <row r="1" spans="1:12">
      <c r="A1" s="147"/>
      <c r="B1" s="436" t="s">
        <v>123</v>
      </c>
      <c r="C1" s="482" t="str">
        <f>'Kadar.ode.'!C1</f>
        <v>Специјална болница за неспецифичне плућне болести "Сокобања" - Сокобања</v>
      </c>
      <c r="D1" s="483"/>
      <c r="E1" s="483"/>
      <c r="F1" s="483"/>
      <c r="G1" s="483"/>
      <c r="H1" s="483"/>
      <c r="I1" s="484"/>
    </row>
    <row r="2" spans="1:12">
      <c r="A2" s="147"/>
      <c r="B2" s="436" t="s">
        <v>124</v>
      </c>
      <c r="C2" s="482">
        <f>'Kadar.ode.'!C2</f>
        <v>7248261</v>
      </c>
      <c r="D2" s="483"/>
      <c r="E2" s="483"/>
      <c r="F2" s="483"/>
      <c r="G2" s="483"/>
      <c r="H2" s="483"/>
      <c r="I2" s="484"/>
    </row>
    <row r="3" spans="1:12">
      <c r="A3" s="147"/>
      <c r="B3" s="436"/>
      <c r="C3" s="501"/>
      <c r="D3" s="502"/>
      <c r="E3" s="502"/>
      <c r="F3" s="502"/>
      <c r="G3" s="502"/>
      <c r="H3" s="502"/>
      <c r="I3" s="503"/>
    </row>
    <row r="4" spans="1:12" ht="14.25">
      <c r="A4" s="147"/>
      <c r="B4" s="436" t="s">
        <v>1629</v>
      </c>
      <c r="C4" s="485" t="s">
        <v>155</v>
      </c>
      <c r="D4" s="486"/>
      <c r="E4" s="486"/>
      <c r="F4" s="486"/>
      <c r="G4" s="486"/>
      <c r="H4" s="486"/>
      <c r="I4" s="487"/>
    </row>
    <row r="6" spans="1:12" ht="33.75" customHeight="1">
      <c r="A6" s="494" t="s">
        <v>121</v>
      </c>
      <c r="B6" s="494" t="s">
        <v>48</v>
      </c>
      <c r="C6" s="496" t="s">
        <v>150</v>
      </c>
      <c r="D6" s="497"/>
      <c r="E6" s="498" t="s">
        <v>151</v>
      </c>
      <c r="F6" s="498"/>
      <c r="G6" s="498" t="s">
        <v>154</v>
      </c>
      <c r="H6" s="498"/>
      <c r="I6" s="498" t="s">
        <v>152</v>
      </c>
      <c r="J6" s="498"/>
      <c r="K6" s="498" t="s">
        <v>153</v>
      </c>
      <c r="L6" s="498"/>
    </row>
    <row r="7" spans="1:12" ht="27.75" customHeight="1" thickBot="1">
      <c r="A7" s="495"/>
      <c r="B7" s="495"/>
      <c r="C7" s="87" t="s">
        <v>1</v>
      </c>
      <c r="D7" s="88" t="s">
        <v>0</v>
      </c>
      <c r="E7" s="175" t="s">
        <v>2406</v>
      </c>
      <c r="F7" s="175" t="s">
        <v>2416</v>
      </c>
      <c r="G7" s="175" t="s">
        <v>2406</v>
      </c>
      <c r="H7" s="175" t="s">
        <v>2416</v>
      </c>
      <c r="I7" s="175" t="s">
        <v>2406</v>
      </c>
      <c r="J7" s="175" t="s">
        <v>2416</v>
      </c>
      <c r="K7" s="175" t="s">
        <v>2406</v>
      </c>
      <c r="L7" s="175" t="s">
        <v>2416</v>
      </c>
    </row>
    <row r="8" spans="1:12" ht="13.5" thickTop="1">
      <c r="A8" s="171"/>
      <c r="B8" s="499" t="s">
        <v>1649</v>
      </c>
      <c r="C8" s="124" t="s">
        <v>2</v>
      </c>
      <c r="D8" s="86">
        <f>SUM(D9:D11)</f>
        <v>89</v>
      </c>
      <c r="E8" s="83">
        <v>2265</v>
      </c>
      <c r="F8" s="83">
        <v>2850</v>
      </c>
      <c r="G8" s="83">
        <f>SUM(G9:G11)</f>
        <v>28718</v>
      </c>
      <c r="H8" s="83">
        <f>SUM(H9:H11)</f>
        <v>25988</v>
      </c>
      <c r="I8" s="83">
        <f>G8/E8</f>
        <v>12.679028697571743</v>
      </c>
      <c r="J8" s="83">
        <f>H8/F8</f>
        <v>9.1185964912280699</v>
      </c>
      <c r="K8" s="83">
        <f>G8/(365*D8)*100</f>
        <v>88.403878713252269</v>
      </c>
      <c r="L8" s="83">
        <f>H8/(365*D8)*100</f>
        <v>80</v>
      </c>
    </row>
    <row r="9" spans="1:12">
      <c r="A9" s="171">
        <v>112</v>
      </c>
      <c r="B9" s="500"/>
      <c r="C9" s="125" t="s">
        <v>4</v>
      </c>
      <c r="D9" s="83">
        <v>5</v>
      </c>
      <c r="E9" s="83">
        <v>304</v>
      </c>
      <c r="F9" s="83">
        <v>500</v>
      </c>
      <c r="G9" s="83">
        <v>1706</v>
      </c>
      <c r="H9" s="83">
        <v>1460</v>
      </c>
      <c r="I9" s="83">
        <f t="shared" ref="I9:J27" si="0">G9/E9</f>
        <v>5.6118421052631575</v>
      </c>
      <c r="J9" s="83">
        <f t="shared" si="0"/>
        <v>2.92</v>
      </c>
      <c r="K9" s="83">
        <f>G9/(365*D9)*100</f>
        <v>93.479452054794521</v>
      </c>
      <c r="L9" s="83">
        <f>H9/(365*D9)*100</f>
        <v>80</v>
      </c>
    </row>
    <row r="10" spans="1:12">
      <c r="A10" s="171"/>
      <c r="B10" s="500"/>
      <c r="C10" s="125" t="s">
        <v>5</v>
      </c>
      <c r="D10" s="83">
        <v>16</v>
      </c>
      <c r="E10" s="83">
        <v>965</v>
      </c>
      <c r="F10" s="83">
        <v>900</v>
      </c>
      <c r="G10" s="83">
        <v>9699</v>
      </c>
      <c r="H10" s="83">
        <v>4672</v>
      </c>
      <c r="I10" s="83">
        <f t="shared" si="0"/>
        <v>10.050777202072538</v>
      </c>
      <c r="J10" s="83">
        <f t="shared" si="0"/>
        <v>5.1911111111111108</v>
      </c>
      <c r="K10" s="83">
        <f>G10/(365*D10)*100</f>
        <v>166.07876712328766</v>
      </c>
      <c r="L10" s="83">
        <f>H10/(365*D10)*100</f>
        <v>80</v>
      </c>
    </row>
    <row r="11" spans="1:12" ht="13.5" thickBot="1">
      <c r="A11" s="172"/>
      <c r="B11" s="495"/>
      <c r="C11" s="126" t="s">
        <v>7</v>
      </c>
      <c r="D11" s="378">
        <v>68</v>
      </c>
      <c r="E11" s="378">
        <v>1660</v>
      </c>
      <c r="F11" s="378">
        <v>2180</v>
      </c>
      <c r="G11" s="378">
        <v>17313</v>
      </c>
      <c r="H11" s="378">
        <v>19856</v>
      </c>
      <c r="I11" s="84">
        <f t="shared" si="0"/>
        <v>10.429518072289156</v>
      </c>
      <c r="J11" s="85">
        <f t="shared" si="0"/>
        <v>9.1082568807339452</v>
      </c>
      <c r="K11" s="84">
        <f>G11/(365*D11)*100</f>
        <v>69.75423045930701</v>
      </c>
      <c r="L11" s="85">
        <f>H11/(365*D11)*100</f>
        <v>80</v>
      </c>
    </row>
    <row r="12" spans="1:12" ht="13.5" thickTop="1">
      <c r="A12" s="171"/>
      <c r="B12" s="499" t="s">
        <v>1650</v>
      </c>
      <c r="C12" s="127" t="s">
        <v>2</v>
      </c>
      <c r="D12" s="83">
        <f>SUM(D13:D15)</f>
        <v>14</v>
      </c>
      <c r="E12" s="83">
        <v>553</v>
      </c>
      <c r="F12" s="83">
        <v>560</v>
      </c>
      <c r="G12" s="83">
        <f>SUM(G13:G15)</f>
        <v>4118</v>
      </c>
      <c r="H12" s="83">
        <f>SUM(H13:H15)</f>
        <v>4088</v>
      </c>
      <c r="I12" s="86">
        <f t="shared" si="0"/>
        <v>7.4466546112115735</v>
      </c>
      <c r="J12" s="86">
        <f t="shared" si="0"/>
        <v>7.3</v>
      </c>
      <c r="K12" s="83">
        <f>G12/(365*D12)*100</f>
        <v>80.587084148727982</v>
      </c>
      <c r="L12" s="83">
        <f>H12/(365*D12)*100</f>
        <v>80</v>
      </c>
    </row>
    <row r="13" spans="1:12">
      <c r="A13" s="171">
        <v>110</v>
      </c>
      <c r="B13" s="500"/>
      <c r="C13" s="125" t="s">
        <v>4</v>
      </c>
      <c r="D13" s="83">
        <v>2</v>
      </c>
      <c r="E13" s="83">
        <v>221</v>
      </c>
      <c r="F13" s="83">
        <v>265</v>
      </c>
      <c r="G13" s="83">
        <v>746</v>
      </c>
      <c r="H13" s="83">
        <v>584</v>
      </c>
      <c r="I13" s="83">
        <f t="shared" si="0"/>
        <v>3.3755656108597285</v>
      </c>
      <c r="J13" s="83">
        <f t="shared" si="0"/>
        <v>2.2037735849056603</v>
      </c>
      <c r="K13" s="83">
        <f t="shared" ref="K13:K27" si="1">G13/(365*D13)*100</f>
        <v>102.1917808219178</v>
      </c>
      <c r="L13" s="83">
        <f t="shared" ref="L13:L27" si="2">H13/(365*D13)*100</f>
        <v>80</v>
      </c>
    </row>
    <row r="14" spans="1:12">
      <c r="A14" s="171"/>
      <c r="B14" s="500"/>
      <c r="C14" s="125" t="s">
        <v>5</v>
      </c>
      <c r="D14" s="83">
        <v>4</v>
      </c>
      <c r="E14" s="83">
        <v>324</v>
      </c>
      <c r="F14" s="83">
        <v>505</v>
      </c>
      <c r="G14" s="83">
        <v>1680</v>
      </c>
      <c r="H14" s="83">
        <v>1168</v>
      </c>
      <c r="I14" s="83">
        <f t="shared" si="0"/>
        <v>5.1851851851851851</v>
      </c>
      <c r="J14" s="83">
        <f t="shared" si="0"/>
        <v>2.3128712871287127</v>
      </c>
      <c r="K14" s="83">
        <f t="shared" si="1"/>
        <v>115.06849315068493</v>
      </c>
      <c r="L14" s="83">
        <f t="shared" si="2"/>
        <v>80</v>
      </c>
    </row>
    <row r="15" spans="1:12" ht="13.5" thickBot="1">
      <c r="A15" s="172"/>
      <c r="B15" s="495"/>
      <c r="C15" s="126" t="s">
        <v>7</v>
      </c>
      <c r="D15" s="378">
        <v>8</v>
      </c>
      <c r="E15" s="378">
        <v>335</v>
      </c>
      <c r="F15" s="378">
        <v>420</v>
      </c>
      <c r="G15" s="378">
        <v>1692</v>
      </c>
      <c r="H15" s="378">
        <v>2336</v>
      </c>
      <c r="I15" s="84">
        <f t="shared" si="0"/>
        <v>5.0507462686567166</v>
      </c>
      <c r="J15" s="85">
        <f t="shared" si="0"/>
        <v>5.5619047619047617</v>
      </c>
      <c r="K15" s="84">
        <f t="shared" si="1"/>
        <v>57.945205479452056</v>
      </c>
      <c r="L15" s="85">
        <f t="shared" si="2"/>
        <v>80</v>
      </c>
    </row>
    <row r="16" spans="1:12" ht="13.5" thickTop="1">
      <c r="A16" s="171"/>
      <c r="B16" s="499" t="s">
        <v>1651</v>
      </c>
      <c r="C16" s="127" t="s">
        <v>2</v>
      </c>
      <c r="D16" s="83">
        <f>SUM(D18)</f>
        <v>2</v>
      </c>
      <c r="E16" s="83">
        <v>137</v>
      </c>
      <c r="F16" s="83">
        <v>26</v>
      </c>
      <c r="G16" s="83">
        <f>SUM(G17:G19)</f>
        <v>3337</v>
      </c>
      <c r="H16" s="83">
        <v>730</v>
      </c>
      <c r="I16" s="86">
        <f t="shared" si="0"/>
        <v>24.357664233576642</v>
      </c>
      <c r="J16" s="86">
        <f t="shared" si="0"/>
        <v>28.076923076923077</v>
      </c>
      <c r="K16" s="83">
        <f t="shared" si="1"/>
        <v>457.12328767123284</v>
      </c>
      <c r="L16" s="83">
        <f t="shared" si="2"/>
        <v>100</v>
      </c>
    </row>
    <row r="17" spans="1:12">
      <c r="A17" s="171">
        <v>516</v>
      </c>
      <c r="B17" s="500"/>
      <c r="C17" s="125" t="s">
        <v>4</v>
      </c>
      <c r="D17" s="83"/>
      <c r="E17" s="83"/>
      <c r="F17" s="83"/>
      <c r="G17" s="83"/>
      <c r="H17" s="83"/>
      <c r="I17" s="83" t="e">
        <f t="shared" si="0"/>
        <v>#DIV/0!</v>
      </c>
      <c r="J17" s="83" t="e">
        <f t="shared" si="0"/>
        <v>#DIV/0!</v>
      </c>
      <c r="K17" s="83" t="e">
        <f t="shared" si="1"/>
        <v>#DIV/0!</v>
      </c>
      <c r="L17" s="83" t="e">
        <f t="shared" si="2"/>
        <v>#DIV/0!</v>
      </c>
    </row>
    <row r="18" spans="1:12">
      <c r="A18" s="171"/>
      <c r="B18" s="500"/>
      <c r="C18" s="125" t="s">
        <v>5</v>
      </c>
      <c r="D18" s="83">
        <v>2</v>
      </c>
      <c r="E18" s="83">
        <v>137</v>
      </c>
      <c r="F18" s="83">
        <v>26</v>
      </c>
      <c r="G18" s="83">
        <v>3337</v>
      </c>
      <c r="H18" s="83">
        <v>730</v>
      </c>
      <c r="I18" s="83">
        <f t="shared" si="0"/>
        <v>24.357664233576642</v>
      </c>
      <c r="J18" s="83">
        <f t="shared" si="0"/>
        <v>28.076923076923077</v>
      </c>
      <c r="K18" s="83">
        <f t="shared" si="1"/>
        <v>457.12328767123284</v>
      </c>
      <c r="L18" s="83">
        <f t="shared" si="2"/>
        <v>100</v>
      </c>
    </row>
    <row r="19" spans="1:12" ht="13.5" thickBot="1">
      <c r="A19" s="172"/>
      <c r="B19" s="495"/>
      <c r="C19" s="126" t="s">
        <v>7</v>
      </c>
      <c r="D19" s="378"/>
      <c r="E19" s="378"/>
      <c r="F19" s="378"/>
      <c r="G19" s="378"/>
      <c r="H19" s="378"/>
      <c r="I19" s="84" t="e">
        <f t="shared" si="0"/>
        <v>#DIV/0!</v>
      </c>
      <c r="J19" s="85" t="e">
        <f t="shared" si="0"/>
        <v>#DIV/0!</v>
      </c>
      <c r="K19" s="84" t="e">
        <f t="shared" si="1"/>
        <v>#DIV/0!</v>
      </c>
      <c r="L19" s="85" t="e">
        <f t="shared" si="2"/>
        <v>#DIV/0!</v>
      </c>
    </row>
    <row r="20" spans="1:12" ht="13.5" thickTop="1">
      <c r="A20" s="171"/>
      <c r="B20" s="499" t="s">
        <v>1652</v>
      </c>
      <c r="C20" s="127" t="s">
        <v>2</v>
      </c>
      <c r="D20" s="83">
        <f>SUM(D21:D23)</f>
        <v>20</v>
      </c>
      <c r="E20" s="83">
        <v>601</v>
      </c>
      <c r="F20" s="83">
        <v>627</v>
      </c>
      <c r="G20" s="83">
        <v>7237</v>
      </c>
      <c r="H20" s="83">
        <f>SUM(H21:H23)</f>
        <v>5913</v>
      </c>
      <c r="I20" s="86">
        <f t="shared" si="0"/>
        <v>12.041597337770384</v>
      </c>
      <c r="J20" s="86">
        <f t="shared" si="0"/>
        <v>9.4306220095693778</v>
      </c>
      <c r="K20" s="83">
        <f t="shared" si="1"/>
        <v>99.136986301369873</v>
      </c>
      <c r="L20" s="83">
        <f t="shared" si="2"/>
        <v>81</v>
      </c>
    </row>
    <row r="21" spans="1:12">
      <c r="A21" s="171">
        <v>313</v>
      </c>
      <c r="B21" s="500"/>
      <c r="C21" s="125" t="s">
        <v>4</v>
      </c>
      <c r="D21" s="83">
        <v>1</v>
      </c>
      <c r="E21" s="83">
        <v>69</v>
      </c>
      <c r="F21" s="83">
        <v>100</v>
      </c>
      <c r="G21" s="83">
        <v>232</v>
      </c>
      <c r="H21" s="83">
        <v>365</v>
      </c>
      <c r="I21" s="83">
        <f t="shared" si="0"/>
        <v>3.36231884057971</v>
      </c>
      <c r="J21" s="83">
        <f t="shared" si="0"/>
        <v>3.65</v>
      </c>
      <c r="K21" s="83">
        <f t="shared" si="1"/>
        <v>63.561643835616444</v>
      </c>
      <c r="L21" s="83">
        <f t="shared" si="2"/>
        <v>100</v>
      </c>
    </row>
    <row r="22" spans="1:12">
      <c r="A22" s="171"/>
      <c r="B22" s="500"/>
      <c r="C22" s="125" t="s">
        <v>5</v>
      </c>
      <c r="D22" s="83">
        <v>4</v>
      </c>
      <c r="E22" s="83">
        <v>187</v>
      </c>
      <c r="F22" s="83">
        <v>210</v>
      </c>
      <c r="G22" s="83">
        <v>854</v>
      </c>
      <c r="H22" s="83">
        <v>1168</v>
      </c>
      <c r="I22" s="83">
        <f t="shared" si="0"/>
        <v>4.5668449197860959</v>
      </c>
      <c r="J22" s="83">
        <f t="shared" si="0"/>
        <v>5.5619047619047617</v>
      </c>
      <c r="K22" s="83">
        <f t="shared" si="1"/>
        <v>58.493150684931507</v>
      </c>
      <c r="L22" s="83">
        <f t="shared" si="2"/>
        <v>80</v>
      </c>
    </row>
    <row r="23" spans="1:12" ht="13.5" thickBot="1">
      <c r="A23" s="172"/>
      <c r="B23" s="495"/>
      <c r="C23" s="126" t="s">
        <v>7</v>
      </c>
      <c r="D23" s="378">
        <v>15</v>
      </c>
      <c r="E23" s="378">
        <v>568</v>
      </c>
      <c r="F23" s="378">
        <v>634</v>
      </c>
      <c r="G23" s="378">
        <v>6151</v>
      </c>
      <c r="H23" s="378">
        <v>4380</v>
      </c>
      <c r="I23" s="84">
        <f t="shared" si="0"/>
        <v>10.829225352112676</v>
      </c>
      <c r="J23" s="85">
        <f t="shared" si="0"/>
        <v>6.9085173501577284</v>
      </c>
      <c r="K23" s="84">
        <f t="shared" si="1"/>
        <v>112.34703196347031</v>
      </c>
      <c r="L23" s="85">
        <f t="shared" si="2"/>
        <v>80</v>
      </c>
    </row>
    <row r="24" spans="1:12" ht="13.5" thickTop="1">
      <c r="A24" s="488" t="s">
        <v>3</v>
      </c>
      <c r="B24" s="489"/>
      <c r="C24" s="124" t="s">
        <v>2</v>
      </c>
      <c r="D24" s="86">
        <f>SUM(D20,D16,D12,D8)</f>
        <v>125</v>
      </c>
      <c r="E24" s="86">
        <f>SUM(E20,E16,E12,E8)</f>
        <v>3556</v>
      </c>
      <c r="F24" s="86">
        <f t="shared" ref="F24" si="3">SUM(F20,F16,F12,F8)</f>
        <v>4063</v>
      </c>
      <c r="G24" s="86">
        <f>SUM(G20,G16,G12,G8)</f>
        <v>43410</v>
      </c>
      <c r="H24" s="86">
        <f>SUM(H25:H27)</f>
        <v>36719</v>
      </c>
      <c r="I24" s="86">
        <f t="shared" si="0"/>
        <v>12.207536557930259</v>
      </c>
      <c r="J24" s="86">
        <f t="shared" si="0"/>
        <v>9.0374107802116654</v>
      </c>
      <c r="K24" s="83">
        <f t="shared" si="1"/>
        <v>95.145205479452059</v>
      </c>
      <c r="L24" s="83">
        <f t="shared" si="2"/>
        <v>80.47999999999999</v>
      </c>
    </row>
    <row r="25" spans="1:12">
      <c r="A25" s="490"/>
      <c r="B25" s="491"/>
      <c r="C25" s="125" t="s">
        <v>4</v>
      </c>
      <c r="D25" s="83">
        <f>SUM(D9,D13,D17,D21)</f>
        <v>8</v>
      </c>
      <c r="E25" s="83">
        <f>SUM(E9,E13,E17)</f>
        <v>525</v>
      </c>
      <c r="F25" s="83">
        <f>SUM(F9,F13,F17,F21)</f>
        <v>865</v>
      </c>
      <c r="G25" s="83">
        <f>SUM(G21,G13,G9)</f>
        <v>2684</v>
      </c>
      <c r="H25" s="83">
        <f>SUM(H21,H13,H9)</f>
        <v>2409</v>
      </c>
      <c r="I25" s="83">
        <f t="shared" si="0"/>
        <v>5.1123809523809527</v>
      </c>
      <c r="J25" s="83">
        <f t="shared" si="0"/>
        <v>2.784971098265896</v>
      </c>
      <c r="K25" s="83">
        <f t="shared" si="1"/>
        <v>91.917808219178085</v>
      </c>
      <c r="L25" s="83">
        <f t="shared" si="2"/>
        <v>82.5</v>
      </c>
    </row>
    <row r="26" spans="1:12">
      <c r="A26" s="490"/>
      <c r="B26" s="491"/>
      <c r="C26" s="125" t="s">
        <v>5</v>
      </c>
      <c r="D26" s="170">
        <f>SUM(D10,D14,D18,D22)</f>
        <v>26</v>
      </c>
      <c r="E26" s="170">
        <f>SUM(E10,E14,E18,E22)</f>
        <v>1613</v>
      </c>
      <c r="F26" s="170">
        <f t="shared" ref="F26:H26" si="4">SUM(F22,F18,F14,F10)</f>
        <v>1641</v>
      </c>
      <c r="G26" s="170">
        <f>SUM(G10,G14,G18,G22)</f>
        <v>15570</v>
      </c>
      <c r="H26" s="170">
        <f t="shared" si="4"/>
        <v>7738</v>
      </c>
      <c r="I26" s="83">
        <f t="shared" si="0"/>
        <v>9.6528208307501551</v>
      </c>
      <c r="J26" s="83">
        <f t="shared" si="0"/>
        <v>4.7154174283973189</v>
      </c>
      <c r="K26" s="83">
        <f t="shared" si="1"/>
        <v>164.06743940990515</v>
      </c>
      <c r="L26" s="83">
        <f t="shared" si="2"/>
        <v>81.538461538461533</v>
      </c>
    </row>
    <row r="27" spans="1:12">
      <c r="A27" s="492"/>
      <c r="B27" s="493"/>
      <c r="C27" s="173" t="s">
        <v>7</v>
      </c>
      <c r="D27" s="86">
        <f>SUM(D23,D19,D15,D11)</f>
        <v>91</v>
      </c>
      <c r="E27" s="86">
        <f>SUM(E11,E15,E19,E23)</f>
        <v>2563</v>
      </c>
      <c r="F27" s="86">
        <f t="shared" ref="F27:H27" si="5">SUM(F23,F19,F15,F11)</f>
        <v>3234</v>
      </c>
      <c r="G27" s="86">
        <f>SUM(G23,G15,G11)</f>
        <v>25156</v>
      </c>
      <c r="H27" s="86">
        <f t="shared" si="5"/>
        <v>26572</v>
      </c>
      <c r="I27" s="170">
        <f t="shared" si="0"/>
        <v>9.8150604760046818</v>
      </c>
      <c r="J27" s="174">
        <f t="shared" si="0"/>
        <v>8.216450216450216</v>
      </c>
      <c r="K27" s="170">
        <f t="shared" si="1"/>
        <v>75.736865873852182</v>
      </c>
      <c r="L27" s="174">
        <f t="shared" si="2"/>
        <v>80</v>
      </c>
    </row>
  </sheetData>
  <mergeCells count="16">
    <mergeCell ref="C2:I2"/>
    <mergeCell ref="C3:I3"/>
    <mergeCell ref="C1:I1"/>
    <mergeCell ref="C4:I4"/>
    <mergeCell ref="K6:L6"/>
    <mergeCell ref="G6:H6"/>
    <mergeCell ref="I6:J6"/>
    <mergeCell ref="A24:B27"/>
    <mergeCell ref="A6:A7"/>
    <mergeCell ref="B6:B7"/>
    <mergeCell ref="C6:D6"/>
    <mergeCell ref="E6:F6"/>
    <mergeCell ref="B8:B11"/>
    <mergeCell ref="B12:B15"/>
    <mergeCell ref="B16:B19"/>
    <mergeCell ref="B20:B23"/>
  </mergeCells>
  <phoneticPr fontId="13" type="noConversion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8"/>
  <sheetViews>
    <sheetView zoomScaleSheetLayoutView="100" workbookViewId="0">
      <selection activeCell="G7" sqref="G7"/>
    </sheetView>
  </sheetViews>
  <sheetFormatPr defaultRowHeight="12.75"/>
  <cols>
    <col min="1" max="1" width="8.140625" style="2" customWidth="1"/>
    <col min="2" max="2" width="24.140625" style="2" customWidth="1"/>
    <col min="3" max="3" width="10.140625" style="2" customWidth="1"/>
    <col min="4" max="7" width="9.7109375" style="2" customWidth="1"/>
    <col min="8" max="16384" width="9.140625" style="2"/>
  </cols>
  <sheetData>
    <row r="1" spans="1:9" s="1" customFormat="1">
      <c r="A1" s="147"/>
      <c r="B1" s="436" t="s">
        <v>123</v>
      </c>
      <c r="C1" s="482" t="s">
        <v>1643</v>
      </c>
      <c r="D1" s="483"/>
      <c r="E1" s="483"/>
      <c r="F1" s="483"/>
      <c r="G1" s="483"/>
      <c r="H1" s="483"/>
      <c r="I1" s="484"/>
    </row>
    <row r="2" spans="1:9">
      <c r="A2" s="147"/>
      <c r="B2" s="436" t="s">
        <v>124</v>
      </c>
      <c r="C2" s="482">
        <f>'Kadar.ode.'!C2</f>
        <v>7248261</v>
      </c>
      <c r="D2" s="483"/>
      <c r="E2" s="483"/>
      <c r="F2" s="483"/>
      <c r="G2" s="483"/>
      <c r="H2" s="483"/>
      <c r="I2" s="484"/>
    </row>
    <row r="3" spans="1:9">
      <c r="A3" s="147"/>
      <c r="B3" s="436"/>
      <c r="C3" s="501"/>
      <c r="D3" s="502"/>
      <c r="E3" s="502"/>
      <c r="F3" s="502"/>
      <c r="G3" s="502"/>
      <c r="H3" s="502"/>
      <c r="I3" s="503"/>
    </row>
    <row r="4" spans="1:9" ht="15.75" customHeight="1">
      <c r="A4" s="147"/>
      <c r="B4" s="436" t="s">
        <v>1630</v>
      </c>
      <c r="C4" s="485" t="s">
        <v>156</v>
      </c>
      <c r="D4" s="486"/>
      <c r="E4" s="486"/>
      <c r="F4" s="486"/>
      <c r="G4" s="486"/>
      <c r="H4" s="486"/>
      <c r="I4" s="487"/>
    </row>
    <row r="6" spans="1:9" ht="34.5" customHeight="1">
      <c r="A6" s="504" t="s">
        <v>121</v>
      </c>
      <c r="B6" s="506" t="s">
        <v>48</v>
      </c>
      <c r="C6" s="506" t="s">
        <v>122</v>
      </c>
      <c r="D6" s="506" t="s">
        <v>183</v>
      </c>
      <c r="E6" s="506"/>
      <c r="F6" s="506" t="s">
        <v>159</v>
      </c>
      <c r="G6" s="506"/>
    </row>
    <row r="7" spans="1:9" ht="35.25" customHeight="1">
      <c r="A7" s="504"/>
      <c r="B7" s="506"/>
      <c r="C7" s="506"/>
      <c r="D7" s="451" t="s">
        <v>2406</v>
      </c>
      <c r="E7" s="465" t="s">
        <v>2416</v>
      </c>
      <c r="F7" s="451" t="s">
        <v>2406</v>
      </c>
      <c r="G7" s="465" t="s">
        <v>2416</v>
      </c>
    </row>
    <row r="8" spans="1:9" ht="24.95" customHeight="1">
      <c r="A8" s="156"/>
      <c r="B8" s="202" t="s">
        <v>1648</v>
      </c>
      <c r="C8" s="156">
        <v>22</v>
      </c>
      <c r="D8" s="156">
        <v>466</v>
      </c>
      <c r="E8" s="156">
        <v>480</v>
      </c>
      <c r="F8" s="395">
        <v>5508</v>
      </c>
      <c r="G8" s="156">
        <v>4700</v>
      </c>
    </row>
    <row r="9" spans="1:9" ht="24.95" customHeight="1">
      <c r="A9" s="156"/>
      <c r="B9" s="202"/>
      <c r="C9" s="156"/>
      <c r="D9" s="156"/>
      <c r="E9" s="156"/>
      <c r="F9" s="393"/>
      <c r="G9" s="156"/>
    </row>
    <row r="10" spans="1:9" ht="24.95" customHeight="1">
      <c r="A10" s="203"/>
      <c r="B10" s="202"/>
      <c r="C10" s="156"/>
      <c r="D10" s="156"/>
      <c r="E10" s="156"/>
      <c r="F10" s="393"/>
      <c r="G10" s="156"/>
    </row>
    <row r="11" spans="1:9" ht="24.95" customHeight="1">
      <c r="A11" s="156"/>
      <c r="B11" s="202"/>
      <c r="C11" s="156"/>
      <c r="D11" s="156"/>
      <c r="E11" s="156"/>
      <c r="F11" s="393"/>
      <c r="G11" s="156"/>
    </row>
    <row r="12" spans="1:9" ht="24.95" customHeight="1">
      <c r="A12" s="156"/>
      <c r="B12" s="202"/>
      <c r="C12" s="156"/>
      <c r="D12" s="156"/>
      <c r="E12" s="156"/>
      <c r="F12" s="393"/>
      <c r="G12" s="156"/>
    </row>
    <row r="13" spans="1:9" ht="24.95" customHeight="1">
      <c r="A13" s="156"/>
      <c r="B13" s="202"/>
      <c r="C13" s="156"/>
      <c r="D13" s="156"/>
      <c r="E13" s="156"/>
      <c r="F13" s="393"/>
      <c r="G13" s="156"/>
    </row>
    <row r="14" spans="1:9" ht="24.95" customHeight="1">
      <c r="A14" s="156"/>
      <c r="B14" s="202"/>
      <c r="C14" s="156"/>
      <c r="D14" s="156"/>
      <c r="E14" s="156"/>
      <c r="F14" s="393"/>
      <c r="G14" s="156"/>
    </row>
    <row r="15" spans="1:9" ht="24.95" customHeight="1">
      <c r="A15" s="156"/>
      <c r="B15" s="202"/>
      <c r="C15" s="156"/>
      <c r="D15" s="156"/>
      <c r="E15" s="156"/>
      <c r="F15" s="393"/>
      <c r="G15" s="156"/>
    </row>
    <row r="16" spans="1:9" ht="24.95" customHeight="1">
      <c r="A16" s="156"/>
      <c r="B16" s="202"/>
      <c r="C16" s="156"/>
      <c r="D16" s="156"/>
      <c r="E16" s="156"/>
      <c r="F16" s="393"/>
      <c r="G16" s="156"/>
    </row>
    <row r="17" spans="1:7" ht="24.95" customHeight="1">
      <c r="A17" s="156"/>
      <c r="B17" s="202"/>
      <c r="C17" s="156"/>
      <c r="D17" s="156"/>
      <c r="E17" s="156"/>
      <c r="F17" s="393"/>
      <c r="G17" s="156"/>
    </row>
    <row r="18" spans="1:7" ht="24.95" customHeight="1">
      <c r="A18" s="505" t="s">
        <v>82</v>
      </c>
      <c r="B18" s="505"/>
      <c r="C18" s="394">
        <f>SUM(C8:C17)</f>
        <v>22</v>
      </c>
      <c r="D18" s="394">
        <f t="shared" ref="D18:G18" si="0">SUM(D8:D17)</f>
        <v>466</v>
      </c>
      <c r="E18" s="394">
        <f t="shared" si="0"/>
        <v>480</v>
      </c>
      <c r="F18" s="394">
        <f t="shared" si="0"/>
        <v>5508</v>
      </c>
      <c r="G18" s="394">
        <f t="shared" si="0"/>
        <v>4700</v>
      </c>
    </row>
  </sheetData>
  <mergeCells count="10">
    <mergeCell ref="C1:I1"/>
    <mergeCell ref="C2:I2"/>
    <mergeCell ref="C3:I3"/>
    <mergeCell ref="C4:I4"/>
    <mergeCell ref="F6:G6"/>
    <mergeCell ref="A6:A7"/>
    <mergeCell ref="A18:B18"/>
    <mergeCell ref="B6:B7"/>
    <mergeCell ref="C6:C7"/>
    <mergeCell ref="D6:E6"/>
  </mergeCells>
  <phoneticPr fontId="13" type="noConversion"/>
  <pageMargins left="0.75" right="0.75" top="1" bottom="1" header="0.5" footer="0.5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2"/>
  <sheetViews>
    <sheetView zoomScaleSheetLayoutView="100" workbookViewId="0">
      <selection activeCell="E8" sqref="E8"/>
    </sheetView>
  </sheetViews>
  <sheetFormatPr defaultRowHeight="12.75"/>
  <cols>
    <col min="1" max="1" width="7.42578125" style="2" customWidth="1"/>
    <col min="2" max="2" width="29.7109375" style="2" customWidth="1"/>
    <col min="3" max="3" width="24.42578125" style="2" customWidth="1"/>
    <col min="4" max="4" width="11.140625" style="2" customWidth="1"/>
    <col min="5" max="8" width="8.42578125" style="2" customWidth="1"/>
    <col min="9" max="16384" width="9.140625" style="2"/>
  </cols>
  <sheetData>
    <row r="1" spans="1:8">
      <c r="A1" s="147"/>
      <c r="B1" s="148" t="s">
        <v>123</v>
      </c>
      <c r="C1" s="139" t="str">
        <f>'Kadar.ode.'!C1</f>
        <v>Специјална болница за неспецифичне плућне болести "Сокобања" - Сокобања</v>
      </c>
      <c r="D1" s="143"/>
      <c r="E1" s="143"/>
      <c r="F1" s="143"/>
      <c r="G1" s="145"/>
      <c r="H1" s="3"/>
    </row>
    <row r="2" spans="1:8">
      <c r="A2" s="147"/>
      <c r="B2" s="148" t="s">
        <v>124</v>
      </c>
      <c r="C2" s="139">
        <f>'Kadar.ode.'!C2</f>
        <v>7248261</v>
      </c>
      <c r="D2" s="143"/>
      <c r="E2" s="143"/>
      <c r="F2" s="143"/>
      <c r="G2" s="145"/>
      <c r="H2" s="3"/>
    </row>
    <row r="3" spans="1:8">
      <c r="A3" s="147"/>
      <c r="B3" s="148"/>
      <c r="C3" s="139"/>
      <c r="D3" s="143"/>
      <c r="E3" s="143"/>
      <c r="F3" s="143"/>
      <c r="G3" s="145"/>
      <c r="H3" s="3"/>
    </row>
    <row r="4" spans="1:8" ht="14.25">
      <c r="A4" s="147"/>
      <c r="B4" s="148" t="s">
        <v>1631</v>
      </c>
      <c r="C4" s="140" t="s">
        <v>173</v>
      </c>
      <c r="D4" s="144"/>
      <c r="E4" s="144"/>
      <c r="F4" s="144"/>
      <c r="G4" s="146"/>
    </row>
    <row r="5" spans="1:8" ht="12.75" customHeight="1"/>
    <row r="6" spans="1:8" s="1" customFormat="1" ht="23.25" customHeight="1">
      <c r="A6" s="511" t="s">
        <v>121</v>
      </c>
      <c r="B6" s="513" t="s">
        <v>48</v>
      </c>
      <c r="C6" s="513" t="s">
        <v>105</v>
      </c>
      <c r="D6" s="506" t="s">
        <v>157</v>
      </c>
      <c r="E6" s="506"/>
      <c r="F6" s="507" t="s">
        <v>158</v>
      </c>
      <c r="G6" s="508"/>
    </row>
    <row r="7" spans="1:8" s="1" customFormat="1" ht="32.25" customHeight="1" thickBot="1">
      <c r="A7" s="512"/>
      <c r="B7" s="514"/>
      <c r="C7" s="514"/>
      <c r="D7" s="259" t="s">
        <v>2406</v>
      </c>
      <c r="E7" s="259" t="s">
        <v>2398</v>
      </c>
      <c r="F7" s="259" t="s">
        <v>2406</v>
      </c>
      <c r="G7" s="259" t="s">
        <v>2398</v>
      </c>
    </row>
    <row r="8" spans="1:8" ht="21.95" customHeight="1" thickTop="1">
      <c r="A8" s="178">
        <v>805</v>
      </c>
      <c r="B8" s="90" t="s">
        <v>1653</v>
      </c>
      <c r="C8" s="380">
        <v>15</v>
      </c>
      <c r="D8" s="381">
        <v>347</v>
      </c>
      <c r="E8" s="381">
        <v>540</v>
      </c>
      <c r="F8" s="382">
        <v>4302</v>
      </c>
      <c r="G8" s="382">
        <v>4380</v>
      </c>
    </row>
    <row r="9" spans="1:8" ht="21.95" customHeight="1">
      <c r="A9" s="179"/>
      <c r="B9" s="91"/>
      <c r="C9" s="156"/>
      <c r="D9" s="383"/>
      <c r="E9" s="383"/>
      <c r="F9" s="384"/>
      <c r="G9" s="384"/>
    </row>
    <row r="10" spans="1:8" ht="21.95" customHeight="1">
      <c r="A10" s="180"/>
      <c r="B10" s="92"/>
      <c r="C10" s="156"/>
      <c r="D10" s="383"/>
      <c r="E10" s="383"/>
      <c r="F10" s="383"/>
      <c r="G10" s="383"/>
    </row>
    <row r="11" spans="1:8" ht="21.95" customHeight="1">
      <c r="A11" s="179"/>
      <c r="B11" s="91"/>
      <c r="C11" s="385"/>
      <c r="D11" s="386"/>
      <c r="E11" s="386"/>
      <c r="F11" s="386"/>
      <c r="G11" s="386"/>
    </row>
    <row r="12" spans="1:8" ht="21.95" customHeight="1">
      <c r="A12" s="181"/>
      <c r="B12" s="92"/>
      <c r="C12" s="156"/>
      <c r="D12" s="383"/>
      <c r="E12" s="383"/>
      <c r="F12" s="383"/>
      <c r="G12" s="383"/>
    </row>
    <row r="13" spans="1:8" ht="21.95" customHeight="1">
      <c r="A13" s="179"/>
      <c r="B13" s="93"/>
      <c r="C13" s="385"/>
      <c r="D13" s="386"/>
      <c r="E13" s="386"/>
      <c r="F13" s="386"/>
      <c r="G13" s="386"/>
    </row>
    <row r="14" spans="1:8" ht="21.95" customHeight="1">
      <c r="A14" s="181"/>
      <c r="B14" s="92"/>
      <c r="C14" s="156"/>
      <c r="D14" s="383"/>
      <c r="E14" s="383"/>
      <c r="F14" s="383"/>
      <c r="G14" s="383"/>
    </row>
    <row r="15" spans="1:8" ht="21.95" customHeight="1">
      <c r="A15" s="179"/>
      <c r="B15" s="91"/>
      <c r="C15" s="385"/>
      <c r="D15" s="386"/>
      <c r="E15" s="386"/>
      <c r="F15" s="386"/>
      <c r="G15" s="386"/>
    </row>
    <row r="16" spans="1:8" ht="21.95" customHeight="1">
      <c r="A16" s="181"/>
      <c r="B16" s="92"/>
      <c r="C16" s="156"/>
      <c r="D16" s="383"/>
      <c r="E16" s="383"/>
      <c r="F16" s="387"/>
      <c r="G16" s="387"/>
    </row>
    <row r="17" spans="1:7" ht="21.95" customHeight="1" thickBot="1">
      <c r="A17" s="182"/>
      <c r="B17" s="94"/>
      <c r="C17" s="388"/>
      <c r="D17" s="389"/>
      <c r="E17" s="389"/>
      <c r="F17" s="390"/>
      <c r="G17" s="391"/>
    </row>
    <row r="18" spans="1:7" ht="24.95" customHeight="1" thickTop="1">
      <c r="A18" s="509" t="s">
        <v>82</v>
      </c>
      <c r="B18" s="510"/>
      <c r="C18" s="392">
        <f>SUM(C8:C17)</f>
        <v>15</v>
      </c>
      <c r="D18" s="392">
        <f t="shared" ref="D18:G18" si="0">SUM(D8:D17)</f>
        <v>347</v>
      </c>
      <c r="E18" s="392">
        <f t="shared" si="0"/>
        <v>540</v>
      </c>
      <c r="F18" s="392">
        <f t="shared" si="0"/>
        <v>4302</v>
      </c>
      <c r="G18" s="392">
        <f t="shared" si="0"/>
        <v>4380</v>
      </c>
    </row>
    <row r="19" spans="1:7" ht="12.95" customHeight="1"/>
    <row r="20" spans="1:7" ht="12.95" customHeight="1"/>
    <row r="21" spans="1:7" ht="12.95" customHeight="1"/>
    <row r="22" spans="1:7" ht="12.95" customHeight="1"/>
  </sheetData>
  <mergeCells count="6">
    <mergeCell ref="D6:E6"/>
    <mergeCell ref="F6:G6"/>
    <mergeCell ref="A18:B18"/>
    <mergeCell ref="A6:A7"/>
    <mergeCell ref="B6:B7"/>
    <mergeCell ref="C6:C7"/>
  </mergeCells>
  <phoneticPr fontId="13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7</vt:i4>
      </vt:variant>
    </vt:vector>
  </HeadingPairs>
  <TitlesOfParts>
    <vt:vector size="25" baseType="lpstr">
      <vt:lpstr>САДРЖАЈ</vt:lpstr>
      <vt:lpstr>Kadar.ode.</vt:lpstr>
      <vt:lpstr>Kadar.dne.bol.dij.</vt:lpstr>
      <vt:lpstr>Kadar.zaj.med.del.</vt:lpstr>
      <vt:lpstr>Kadar.nem.</vt:lpstr>
      <vt:lpstr>Kadar.zbirno </vt:lpstr>
      <vt:lpstr>Kapaciteti i korišćenje</vt:lpstr>
      <vt:lpstr>Pratioci</vt:lpstr>
      <vt:lpstr>Dnevne.bolnice</vt:lpstr>
      <vt:lpstr>Pregledi</vt:lpstr>
      <vt:lpstr>DSG</vt:lpstr>
      <vt:lpstr>Usluge</vt:lpstr>
      <vt:lpstr>Dijagnostika</vt:lpstr>
      <vt:lpstr>Lab</vt:lpstr>
      <vt:lpstr>Krv</vt:lpstr>
      <vt:lpstr>Lekovi</vt:lpstr>
      <vt:lpstr>Sanitet.mat</vt:lpstr>
      <vt:lpstr>Zbirno_usluge</vt:lpstr>
      <vt:lpstr>Kadar.nem.!Print_Area</vt:lpstr>
      <vt:lpstr>Lekovi!Print_Area</vt:lpstr>
      <vt:lpstr>Pregledi!Print_Area</vt:lpstr>
      <vt:lpstr>Dijagnostika!Print_Titles</vt:lpstr>
      <vt:lpstr>Kadar.zaj.med.del.!Print_Titles</vt:lpstr>
      <vt:lpstr>Lab!Print_Titles</vt:lpstr>
      <vt:lpstr>Lekovi!Print_Titles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Win10</cp:lastModifiedBy>
  <cp:lastPrinted>2024-01-11T07:26:02Z</cp:lastPrinted>
  <dcterms:created xsi:type="dcterms:W3CDTF">1998-03-25T08:50:17Z</dcterms:created>
  <dcterms:modified xsi:type="dcterms:W3CDTF">2024-01-15T07:26:49Z</dcterms:modified>
</cp:coreProperties>
</file>