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Mreza\2024\FINANSIJSKI PLAN 2024\IZMENA FINANSISKOG PLANA -BROJ-6\"/>
    </mc:Choice>
  </mc:AlternateContent>
  <xr:revisionPtr revIDLastSave="0" documentId="13_ncr:1_{ED7F50E0-DF3D-44FF-B381-1173E94BA0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змена фин.плана" sheetId="2" r:id="rId1"/>
  </sheets>
  <definedNames>
    <definedName name="_xlnm.Print_Area" localSheetId="0">'Измена фин.плана'!$A$1:$K$96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2" l="1"/>
  <c r="D71" i="2" l="1"/>
  <c r="K26" i="2" l="1"/>
  <c r="K71" i="2"/>
  <c r="K81" i="2" l="1"/>
  <c r="K7" i="2"/>
  <c r="G26" i="2" l="1"/>
  <c r="F26" i="2"/>
  <c r="E26" i="2"/>
  <c r="K20" i="2" l="1"/>
  <c r="D28" i="2" l="1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27" i="2"/>
  <c r="D10" i="2"/>
  <c r="D11" i="2"/>
  <c r="D12" i="2"/>
  <c r="D13" i="2"/>
  <c r="D14" i="2"/>
  <c r="D15" i="2"/>
  <c r="D9" i="2"/>
  <c r="D84" i="2"/>
  <c r="D7" i="2" l="1"/>
  <c r="D20" i="2" s="1"/>
  <c r="D26" i="2"/>
  <c r="F7" i="2"/>
  <c r="G7" i="2" l="1"/>
  <c r="H7" i="2"/>
  <c r="I7" i="2"/>
  <c r="F16" i="2"/>
  <c r="G16" i="2"/>
  <c r="H16" i="2"/>
  <c r="I16" i="2"/>
  <c r="F20" i="2"/>
  <c r="F89" i="2" s="1"/>
  <c r="H26" i="2"/>
  <c r="I26" i="2"/>
  <c r="F71" i="2"/>
  <c r="F81" i="2" s="1"/>
  <c r="F90" i="2" s="1"/>
  <c r="D90" i="2" s="1"/>
  <c r="G71" i="2"/>
  <c r="D81" i="2" s="1"/>
  <c r="H71" i="2"/>
  <c r="I71" i="2"/>
  <c r="I20" i="2" l="1"/>
  <c r="G81" i="2"/>
  <c r="H81" i="2"/>
  <c r="H90" i="2" s="1"/>
  <c r="H91" i="2" s="1"/>
  <c r="G20" i="2"/>
  <c r="G89" i="2" s="1"/>
  <c r="I91" i="2"/>
  <c r="F91" i="2"/>
  <c r="F96" i="2" s="1"/>
  <c r="G90" i="2" l="1"/>
  <c r="G91" i="2" l="1"/>
  <c r="G96" i="2" s="1"/>
  <c r="D8" i="2" l="1"/>
  <c r="E81" i="2" l="1"/>
  <c r="E16" i="2" l="1"/>
  <c r="E7" i="2"/>
  <c r="E20" i="2" l="1"/>
  <c r="E89" i="2" s="1"/>
  <c r="D16" i="2"/>
  <c r="A9" i="2"/>
  <c r="A10" i="2" s="1"/>
  <c r="A11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D89" i="2" l="1"/>
  <c r="E91" i="2"/>
  <c r="D91" i="2" l="1"/>
  <c r="D96" i="2" s="1"/>
</calcChain>
</file>

<file path=xl/sharedStrings.xml><?xml version="1.0" encoding="utf-8"?>
<sst xmlns="http://schemas.openxmlformats.org/spreadsheetml/2006/main" count="144" uniqueCount="101">
  <si>
    <t>(у хиљадама динара)</t>
  </si>
  <si>
    <t>Редни број</t>
  </si>
  <si>
    <t>Опис</t>
  </si>
  <si>
    <t>I</t>
  </si>
  <si>
    <t>ТЕКУЋИ ПРИХОДИ</t>
  </si>
  <si>
    <t>Приход од имовине који припада имаоцима полиса осигурања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</si>
  <si>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</si>
  <si>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</si>
  <si>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Текући добровољни трансфери од физичких и правних лица</t>
  </si>
  <si>
    <t>II</t>
  </si>
  <si>
    <t>ПРИМАЊА ОД ПРОДАЈЕ НЕФИНАНСИЈСКЕ ИМОВИНЕ</t>
  </si>
  <si>
    <t>УКУПНИ ПРИХОДИ И ПРИМАЊА
 (I+II)</t>
  </si>
  <si>
    <t xml:space="preserve">I </t>
  </si>
  <si>
    <t>ТЕКУЋИ РАСХОДИ</t>
  </si>
  <si>
    <t>Плате, додаци и накнаде запослених</t>
  </si>
  <si>
    <t xml:space="preserve">Допринос за пензијско и инвалидско осигурање </t>
  </si>
  <si>
    <t>Допринос за здравствено осигурање</t>
  </si>
  <si>
    <t>Накнаде у натури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</si>
  <si>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</si>
  <si>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</si>
  <si>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</si>
  <si>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</si>
  <si>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</si>
  <si>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</si>
  <si>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</si>
  <si>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</si>
  <si>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</si>
  <si>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</si>
  <si>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</si>
  <si>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</si>
  <si>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</si>
  <si>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</si>
  <si>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</si>
  <si>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</si>
  <si>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</si>
  <si>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</si>
  <si>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</si>
  <si>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</si>
  <si>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</si>
  <si>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</si>
  <si>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</si>
  <si>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</si>
  <si>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</si>
  <si>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</si>
  <si>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</si>
  <si>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</si>
  <si>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Остали порези</t>
  </si>
  <si>
    <t>Обавезне таксе</t>
  </si>
  <si>
    <t xml:space="preserve">Новчане казне   </t>
  </si>
  <si>
    <t>Новчане казне и пенали по решењу судa</t>
  </si>
  <si>
    <t xml:space="preserve">II </t>
  </si>
  <si>
    <t>ИЗДАЦИ ЗА НЕФИНАНСИЈСКУ ИМОВИНУ</t>
  </si>
  <si>
    <t>Пројектно планирање</t>
  </si>
  <si>
    <t>Административна опрема</t>
  </si>
  <si>
    <t xml:space="preserve">Опрема за заштиту животне средине </t>
  </si>
  <si>
    <t>Медицинска и лабораторијска опрема</t>
  </si>
  <si>
    <t>Нематеријална имовинa</t>
  </si>
  <si>
    <t>Остале опште услуге</t>
  </si>
  <si>
    <t>1</t>
  </si>
  <si>
    <t>Залихе робе за даљу продају</t>
  </si>
  <si>
    <t>Опрема за производњу, моторна, непокретна и немоторна опрема</t>
  </si>
  <si>
    <t>Примања од продаје робе за даљу продају</t>
  </si>
  <si>
    <t>РБ</t>
  </si>
  <si>
    <t>Накнада штете за повреде или штету нанету од стране државних органа</t>
  </si>
  <si>
    <t>УКУПНИ РАСХОДИ И ИЗДАЦИ (I +II )</t>
  </si>
  <si>
    <t>Kазне за кашњење</t>
  </si>
  <si>
    <t>Капитално одржавање зграда и објеката</t>
  </si>
  <si>
    <t>Конто</t>
  </si>
  <si>
    <t>Суфицит ( + )  или   Дефицит ( - )</t>
  </si>
  <si>
    <t xml:space="preserve"> </t>
  </si>
  <si>
    <t xml:space="preserve">Меморандумске ставке за рефундацију расхода </t>
  </si>
  <si>
    <t>Материјали за очување животне средине и науку</t>
  </si>
  <si>
    <t>Отплата камата домаћим јавним фин.институцијама</t>
  </si>
  <si>
    <t>Остале текуће дотације по закону-инвалиди</t>
  </si>
  <si>
    <t>Остале некретнине и опрема</t>
  </si>
  <si>
    <t xml:space="preserve"> I   ПЛАН ПРИХОДА И ПРИМАЊА У ПЕРИОДУ</t>
  </si>
  <si>
    <t>III  ФИНАНСИЈСКИ  РЕЗУЛТАТ</t>
  </si>
  <si>
    <t>Приходи и примања у 2024. години</t>
  </si>
  <si>
    <t>Расходи и издаци у  2024. години.</t>
  </si>
  <si>
    <t>ООСО-БОЛНИЦА</t>
  </si>
  <si>
    <t>СОПСТВЕНИ ПРИХОДИ</t>
  </si>
  <si>
    <t>ДОНАЦИЈЕ</t>
  </si>
  <si>
    <t>НИВО РЕПУБЛИКЕ</t>
  </si>
  <si>
    <t>НИВО ГРАДА</t>
  </si>
  <si>
    <t>ООСО РЕХАБИЛ.</t>
  </si>
  <si>
    <t>ПЛАН ЗА 2024 укупно</t>
  </si>
  <si>
    <t>Трансфери између  корисника на истом нивоу</t>
  </si>
  <si>
    <t xml:space="preserve">II  ПЛАН РАСХОДА И ИЗДАТАКА У ПЕРИОДУ I-XII 2024.години     </t>
  </si>
  <si>
    <t>I-XII 2024.години</t>
  </si>
  <si>
    <t>Примања од продаје непокретности</t>
  </si>
  <si>
    <t>Примања од продаје осталих основних средстава</t>
  </si>
  <si>
    <t>Мешовити и неодређени приходи</t>
  </si>
  <si>
    <t>Закуп имовине и опреме</t>
  </si>
  <si>
    <t>Трошкови селидбе и превоза</t>
  </si>
  <si>
    <t>Трансфери из буџета РС</t>
  </si>
  <si>
    <t>КОРИГОВАНИ  ФИНАНСИЈСКИ  РЕЗУЛТАТ</t>
  </si>
  <si>
    <t xml:space="preserve">Стање на подрачунима </t>
  </si>
  <si>
    <t>УКУПНО на дан 01.01.2024</t>
  </si>
  <si>
    <t>СПЕЦИЈАЛНА БОЛНИЦА "СОКОБАЊА"-СОКОБАЊА ПРОЈЕКТОВАНИ БИЛАНС УСПЕХА ЗА ПЕРИОД I-XII 2024</t>
  </si>
  <si>
    <t>Измена фин.плана мање/више</t>
  </si>
  <si>
    <t>ИЗМЕНА ФИНАНСИЈКОГ ПЛАНА БРОЈ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</si>
</sst>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 &quot;#,##0.00"/>
  </numFmts>
  <fonts count="12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30">
    <xf numFmtId="0" fontId="0" fillId="0" borderId="0" xfId="0"/>
    <xf numFmtId="0" fontId="0" fillId="0" borderId="0" xfId="0" applyFont="1"/>
    <xf numFmtId="0" fontId="0" fillId="0" borderId="0" xfId="0" applyFont="1" applyFill="1"/>
    <xf numFmtId="164" fontId="0" fillId="0" borderId="0" xfId="0" applyNumberFormat="1" applyFont="1"/>
    <xf numFmtId="0" fontId="2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 wrapText="1"/>
    </xf>
    <xf numFmtId="164" fontId="0" fillId="0" borderId="0" xfId="0" applyNumberFormat="1" applyAlignment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 applyProtection="1">
      <alignment horizontal="right" wrapText="1"/>
      <protection locked="0"/>
    </xf>
    <xf numFmtId="164" fontId="0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 applyProtection="1">
      <alignment horizontal="right" wrapText="1"/>
      <protection locked="0"/>
    </xf>
    <xf numFmtId="164" fontId="5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0" fillId="0" borderId="1" xfId="0" applyNumberFormat="1" applyFont="1" applyFill="1" applyBorder="1" applyAlignment="1">
      <alignment wrapText="1"/>
    </xf>
    <xf numFmtId="3" fontId="0" fillId="0" borderId="1" xfId="0" applyNumberFormat="1" applyFont="1" applyFill="1" applyBorder="1" applyAlignment="1" applyProtection="1">
      <alignment horizontal="right" wrapText="1"/>
      <protection locked="0"/>
    </xf>
    <xf numFmtId="3" fontId="5" fillId="0" borderId="1" xfId="0" applyNumberFormat="1" applyFont="1" applyFill="1" applyBorder="1" applyAlignment="1" applyProtection="1">
      <alignment horizontal="right" wrapText="1"/>
      <protection locked="0"/>
    </xf>
    <xf numFmtId="3" fontId="0" fillId="0" borderId="1" xfId="0" applyNumberFormat="1" applyBorder="1" applyAlignment="1"/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164" fontId="0" fillId="0" borderId="0" xfId="0" applyNumberFormat="1" applyBorder="1" applyAlignment="1">
      <alignment horizontal="left"/>
    </xf>
    <xf numFmtId="1" fontId="0" fillId="0" borderId="1" xfId="0" applyNumberFormat="1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3" fontId="0" fillId="0" borderId="0" xfId="0" applyNumberFormat="1" applyFont="1"/>
    <xf numFmtId="0" fontId="2" fillId="2" borderId="8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0" xfId="0" applyFont="1"/>
    <xf numFmtId="164" fontId="0" fillId="3" borderId="1" xfId="0" applyNumberFormat="1" applyFont="1" applyFill="1" applyBorder="1" applyAlignment="1">
      <alignment horizontal="right" wrapText="1"/>
    </xf>
    <xf numFmtId="3" fontId="0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0" fillId="3" borderId="1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" fontId="0" fillId="3" borderId="1" xfId="0" applyNumberFormat="1" applyFont="1" applyFill="1" applyBorder="1" applyAlignment="1" applyProtection="1">
      <alignment horizontal="right" wrapText="1"/>
      <protection locked="0"/>
    </xf>
    <xf numFmtId="164" fontId="5" fillId="3" borderId="1" xfId="0" applyNumberFormat="1" applyFont="1" applyFill="1" applyBorder="1" applyAlignment="1" applyProtection="1">
      <alignment horizontal="right" wrapText="1"/>
      <protection locked="0"/>
    </xf>
    <xf numFmtId="164" fontId="0" fillId="3" borderId="1" xfId="0" applyNumberFormat="1" applyFont="1" applyFill="1" applyBorder="1" applyAlignment="1" applyProtection="1">
      <alignment horizontal="right" wrapText="1"/>
      <protection locked="0"/>
    </xf>
    <xf numFmtId="165" fontId="5" fillId="0" borderId="0" xfId="0" applyNumberFormat="1" applyFont="1"/>
    <xf numFmtId="164" fontId="0" fillId="0" borderId="0" xfId="0" applyNumberFormat="1" applyAlignme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0" applyNumberFormat="1" applyFill="1" applyAlignment="1"/>
    <xf numFmtId="164" fontId="0" fillId="2" borderId="1" xfId="0" applyNumberFormat="1" applyFont="1" applyFill="1" applyBorder="1"/>
    <xf numFmtId="164" fontId="0" fillId="2" borderId="1" xfId="0" applyNumberFormat="1" applyFill="1" applyBorder="1" applyAlignment="1"/>
    <xf numFmtId="164" fontId="0" fillId="2" borderId="1" xfId="0" applyNumberFormat="1" applyFill="1" applyBorder="1" applyAlignment="1">
      <alignment horizontal="left"/>
    </xf>
    <xf numFmtId="0" fontId="4" fillId="2" borderId="1" xfId="0" applyFont="1" applyFill="1" applyBorder="1"/>
    <xf numFmtId="0" fontId="7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2" borderId="1" xfId="0" applyFont="1" applyFill="1" applyBorder="1"/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Fill="1" applyBorder="1"/>
    <xf numFmtId="164" fontId="0" fillId="2" borderId="1" xfId="0" applyNumberFormat="1" applyFont="1" applyFill="1" applyBorder="1" applyAlignment="1"/>
    <xf numFmtId="3" fontId="0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164" fontId="0" fillId="2" borderId="1" xfId="0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right" vertical="center"/>
    </xf>
  </cellXfs>
  <cellStyles count="3">
    <cellStyle name="Normal" xfId="0" builtinId="0"/>
    <cellStyle name="Normal 2" xfId="2" xr:uid="{0BC136A4-4FC8-4AE6-8010-999F79BD78DE}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8"/>
  <sheetViews>
    <sheetView tabSelected="1" view="pageBreakPreview" topLeftCell="A4" zoomScaleNormal="98" zoomScaleSheetLayoutView="100" workbookViewId="0">
      <selection activeCell="U15" sqref="U15"/>
    </sheetView>
  </sheetViews>
  <sheetFormatPr defaultRowHeight="12.75" x14ac:dyDescent="0.2"/>
  <cols>
    <col min="1" max="1" width="4.28515625" style="1" customWidth="1"/>
    <col min="2" max="2" width="7.7109375" style="1" customWidth="1"/>
    <col min="3" max="3" width="46.42578125" style="1" customWidth="1"/>
    <col min="4" max="4" width="13.85546875" style="1" customWidth="1"/>
    <col min="5" max="5" width="12.140625" style="1" customWidth="1"/>
    <col min="6" max="7" width="12.85546875" style="1" customWidth="1"/>
    <col min="8" max="8" width="11.7109375" style="1" customWidth="1"/>
    <col min="9" max="9" width="12.140625" style="1" customWidth="1"/>
    <col min="10" max="10" width="12.42578125" style="1" customWidth="1"/>
    <col min="11" max="11" width="12" style="1" customWidth="1"/>
    <col min="12" max="12" width="10.42578125" style="1" customWidth="1"/>
    <col min="13" max="13" width="9.140625" style="1"/>
    <col min="14" max="14" width="12.28515625" style="1" bestFit="1" customWidth="1"/>
    <col min="15" max="16384" width="9.140625" style="1"/>
  </cols>
  <sheetData>
    <row r="1" spans="1:11" ht="40.5" customHeight="1" x14ac:dyDescent="0.25">
      <c r="A1" s="83" t="s">
        <v>69</v>
      </c>
      <c r="B1" s="126" t="s">
        <v>98</v>
      </c>
      <c r="C1" s="126"/>
      <c r="D1" s="126"/>
      <c r="E1" s="126"/>
      <c r="F1" s="126"/>
      <c r="G1" s="83"/>
      <c r="H1" s="83"/>
      <c r="I1" s="83"/>
      <c r="J1" s="83"/>
    </row>
    <row r="2" spans="1:11" ht="42.75" customHeight="1" x14ac:dyDescent="0.25">
      <c r="A2" s="83"/>
      <c r="B2" s="83"/>
      <c r="C2" s="126" t="s">
        <v>100</v>
      </c>
      <c r="D2" s="126"/>
      <c r="E2" s="126"/>
      <c r="F2" s="83"/>
      <c r="G2" s="83"/>
      <c r="H2" s="83"/>
      <c r="I2" s="83"/>
      <c r="J2" s="83"/>
    </row>
    <row r="4" spans="1:11" ht="16.5" customHeight="1" x14ac:dyDescent="0.2">
      <c r="A4" s="48" t="s">
        <v>75</v>
      </c>
      <c r="B4" s="48"/>
      <c r="C4" s="48"/>
      <c r="D4" s="56" t="s">
        <v>88</v>
      </c>
      <c r="E4" s="56"/>
      <c r="F4" s="56"/>
      <c r="G4" s="56"/>
      <c r="H4" s="56"/>
      <c r="I4" s="129" t="s">
        <v>0</v>
      </c>
      <c r="J4" s="129"/>
    </row>
    <row r="5" spans="1:11" ht="38.25" x14ac:dyDescent="0.2">
      <c r="A5" s="101" t="s">
        <v>62</v>
      </c>
      <c r="B5" s="101" t="s">
        <v>67</v>
      </c>
      <c r="C5" s="101" t="s">
        <v>2</v>
      </c>
      <c r="D5" s="38" t="s">
        <v>85</v>
      </c>
      <c r="E5" s="38" t="s">
        <v>79</v>
      </c>
      <c r="F5" s="59" t="s">
        <v>84</v>
      </c>
      <c r="G5" s="38" t="s">
        <v>80</v>
      </c>
      <c r="H5" s="38" t="s">
        <v>81</v>
      </c>
      <c r="I5" s="101" t="s">
        <v>82</v>
      </c>
      <c r="J5" s="101" t="s">
        <v>83</v>
      </c>
      <c r="K5" s="90" t="s">
        <v>99</v>
      </c>
    </row>
    <row r="6" spans="1:11" x14ac:dyDescent="0.2">
      <c r="A6" s="19">
        <v>1</v>
      </c>
      <c r="B6" s="19">
        <v>2</v>
      </c>
      <c r="C6" s="19">
        <v>3</v>
      </c>
      <c r="D6" s="19">
        <v>4</v>
      </c>
      <c r="E6" s="19">
        <v>6</v>
      </c>
      <c r="F6" s="19">
        <v>8</v>
      </c>
      <c r="G6" s="19">
        <v>10</v>
      </c>
      <c r="H6" s="19">
        <v>12</v>
      </c>
      <c r="I6" s="19">
        <v>14</v>
      </c>
      <c r="J6" s="19">
        <v>16</v>
      </c>
      <c r="K6" s="91">
        <v>18</v>
      </c>
    </row>
    <row r="7" spans="1:11" ht="21" customHeight="1" x14ac:dyDescent="0.2">
      <c r="A7" s="30" t="s">
        <v>3</v>
      </c>
      <c r="B7" s="20">
        <v>700000</v>
      </c>
      <c r="C7" s="20" t="s">
        <v>4</v>
      </c>
      <c r="D7" s="21">
        <f>SUM(D8:D15)</f>
        <v>711036</v>
      </c>
      <c r="E7" s="21">
        <f t="shared" ref="E7:I7" si="0">SUM(E8:E15)</f>
        <v>458879</v>
      </c>
      <c r="F7" s="21">
        <f>SUM(F12:F14)</f>
        <v>141135</v>
      </c>
      <c r="G7" s="21">
        <f t="shared" si="0"/>
        <v>110565</v>
      </c>
      <c r="H7" s="21">
        <f t="shared" si="0"/>
        <v>257</v>
      </c>
      <c r="I7" s="21">
        <f t="shared" si="0"/>
        <v>100</v>
      </c>
      <c r="J7" s="21"/>
      <c r="K7" s="97">
        <f>SUM(K8:K15)</f>
        <v>12471</v>
      </c>
    </row>
    <row r="8" spans="1:11" ht="25.5" x14ac:dyDescent="0.2">
      <c r="A8" s="31" t="s">
        <v>58</v>
      </c>
      <c r="B8" s="22">
        <v>741400</v>
      </c>
      <c r="C8" s="22" t="s">
        <v>5</v>
      </c>
      <c r="D8" s="21">
        <f t="shared" ref="D8:D15" si="1">E8+F8+G8+H8+I8</f>
        <v>300</v>
      </c>
      <c r="E8" s="24">
        <v>200</v>
      </c>
      <c r="F8" s="24">
        <v>100</v>
      </c>
      <c r="G8" s="24"/>
      <c r="H8" s="24"/>
      <c r="I8" s="23"/>
      <c r="J8" s="23"/>
      <c r="K8" s="97"/>
    </row>
    <row r="9" spans="1:11" ht="25.5" x14ac:dyDescent="0.2">
      <c r="A9" s="58">
        <f>A8+1</f>
        <v>2</v>
      </c>
      <c r="B9" s="22">
        <v>742100</v>
      </c>
      <c r="C9" s="22" t="s">
        <v>6</v>
      </c>
      <c r="D9" s="21">
        <f t="shared" si="1"/>
        <v>3500</v>
      </c>
      <c r="E9" s="24"/>
      <c r="F9" s="24"/>
      <c r="G9" s="77">
        <v>3500</v>
      </c>
      <c r="H9" s="24"/>
      <c r="I9" s="23"/>
      <c r="J9" s="23"/>
      <c r="K9" s="98"/>
    </row>
    <row r="10" spans="1:11" ht="25.5" x14ac:dyDescent="0.2">
      <c r="A10" s="58">
        <f t="shared" ref="A10:A11" si="2">A9+1</f>
        <v>3</v>
      </c>
      <c r="B10" s="22">
        <v>742300</v>
      </c>
      <c r="C10" s="22" t="s">
        <v>7</v>
      </c>
      <c r="D10" s="116">
        <f t="shared" si="1"/>
        <v>107040</v>
      </c>
      <c r="E10" s="24"/>
      <c r="F10" s="24"/>
      <c r="G10" s="110">
        <v>107040</v>
      </c>
      <c r="H10" s="24"/>
      <c r="I10" s="23"/>
      <c r="J10" s="23"/>
      <c r="K10" s="98">
        <v>12000</v>
      </c>
    </row>
    <row r="11" spans="1:11" ht="25.5" x14ac:dyDescent="0.2">
      <c r="A11" s="58">
        <f t="shared" si="2"/>
        <v>4</v>
      </c>
      <c r="B11" s="16">
        <v>744100</v>
      </c>
      <c r="C11" s="16" t="s">
        <v>8</v>
      </c>
      <c r="D11" s="116">
        <f t="shared" si="1"/>
        <v>257</v>
      </c>
      <c r="E11" s="18"/>
      <c r="F11" s="18"/>
      <c r="G11" s="18"/>
      <c r="H11" s="111">
        <v>257</v>
      </c>
      <c r="I11" s="17"/>
      <c r="J11" s="17"/>
      <c r="K11" s="98">
        <v>257</v>
      </c>
    </row>
    <row r="12" spans="1:11" x14ac:dyDescent="0.2">
      <c r="A12" s="58">
        <v>5</v>
      </c>
      <c r="B12" s="16">
        <v>745100</v>
      </c>
      <c r="C12" s="16" t="s">
        <v>91</v>
      </c>
      <c r="D12" s="116">
        <f t="shared" si="1"/>
        <v>314</v>
      </c>
      <c r="E12" s="18"/>
      <c r="F12" s="111">
        <v>289</v>
      </c>
      <c r="G12" s="111">
        <v>25</v>
      </c>
      <c r="H12" s="18"/>
      <c r="I12" s="17"/>
      <c r="J12" s="17"/>
      <c r="K12" s="98">
        <v>214</v>
      </c>
    </row>
    <row r="13" spans="1:11" x14ac:dyDescent="0.2">
      <c r="A13" s="58">
        <v>6</v>
      </c>
      <c r="B13" s="10">
        <v>771100</v>
      </c>
      <c r="C13" s="13" t="s">
        <v>70</v>
      </c>
      <c r="D13" s="21">
        <f t="shared" si="1"/>
        <v>350</v>
      </c>
      <c r="E13" s="12">
        <v>350</v>
      </c>
      <c r="F13" s="12"/>
      <c r="G13" s="12"/>
      <c r="H13" s="12"/>
      <c r="I13" s="23"/>
      <c r="J13" s="23"/>
      <c r="K13" s="98"/>
    </row>
    <row r="14" spans="1:11" x14ac:dyDescent="0.2">
      <c r="A14" s="58">
        <v>7</v>
      </c>
      <c r="B14" s="10">
        <v>781100</v>
      </c>
      <c r="C14" s="10" t="s">
        <v>86</v>
      </c>
      <c r="D14" s="21">
        <f t="shared" si="1"/>
        <v>599175</v>
      </c>
      <c r="E14" s="77">
        <v>458329</v>
      </c>
      <c r="F14" s="12">
        <v>140846</v>
      </c>
      <c r="G14" s="12"/>
      <c r="H14" s="12"/>
      <c r="I14" s="11"/>
      <c r="J14" s="11"/>
      <c r="K14" s="98"/>
    </row>
    <row r="15" spans="1:11" x14ac:dyDescent="0.2">
      <c r="A15" s="58">
        <v>8</v>
      </c>
      <c r="B15" s="10">
        <v>781121</v>
      </c>
      <c r="C15" s="16" t="s">
        <v>94</v>
      </c>
      <c r="D15" s="21">
        <f t="shared" si="1"/>
        <v>100</v>
      </c>
      <c r="E15" s="12"/>
      <c r="F15" s="12"/>
      <c r="G15" s="12"/>
      <c r="H15" s="12"/>
      <c r="I15" s="11">
        <v>100</v>
      </c>
      <c r="J15" s="11"/>
      <c r="K15" s="98"/>
    </row>
    <row r="16" spans="1:11" ht="25.5" x14ac:dyDescent="0.2">
      <c r="A16" s="19" t="s">
        <v>9</v>
      </c>
      <c r="B16" s="20">
        <v>800000</v>
      </c>
      <c r="C16" s="20" t="s">
        <v>10</v>
      </c>
      <c r="D16" s="21">
        <f>G16</f>
        <v>6500</v>
      </c>
      <c r="E16" s="21">
        <f t="shared" ref="E16:I16" si="3">SUM(E17:E19)</f>
        <v>0</v>
      </c>
      <c r="F16" s="21">
        <f t="shared" si="3"/>
        <v>0</v>
      </c>
      <c r="G16" s="21">
        <f>SUM(G19)</f>
        <v>6500</v>
      </c>
      <c r="H16" s="21">
        <f t="shared" si="3"/>
        <v>0</v>
      </c>
      <c r="I16" s="21">
        <f t="shared" si="3"/>
        <v>0</v>
      </c>
      <c r="J16" s="21"/>
      <c r="K16" s="97"/>
    </row>
    <row r="17" spans="1:12" ht="15" customHeight="1" x14ac:dyDescent="0.2">
      <c r="A17" s="32">
        <v>1</v>
      </c>
      <c r="B17" s="22">
        <v>811100</v>
      </c>
      <c r="C17" s="25" t="s">
        <v>89</v>
      </c>
      <c r="D17" s="24"/>
      <c r="E17" s="24"/>
      <c r="F17" s="24"/>
      <c r="G17" s="24"/>
      <c r="H17" s="24"/>
      <c r="I17" s="23"/>
      <c r="J17" s="23"/>
      <c r="K17" s="97"/>
    </row>
    <row r="18" spans="1:12" ht="15" customHeight="1" x14ac:dyDescent="0.2">
      <c r="A18" s="32">
        <v>2</v>
      </c>
      <c r="B18" s="22">
        <v>813100</v>
      </c>
      <c r="C18" s="25" t="s">
        <v>90</v>
      </c>
      <c r="D18" s="24"/>
      <c r="E18" s="24"/>
      <c r="F18" s="24"/>
      <c r="G18" s="24"/>
      <c r="H18" s="24"/>
      <c r="I18" s="23"/>
      <c r="J18" s="23"/>
      <c r="K18" s="97"/>
    </row>
    <row r="19" spans="1:12" ht="15" customHeight="1" x14ac:dyDescent="0.2">
      <c r="A19" s="32">
        <v>3</v>
      </c>
      <c r="B19" s="22">
        <v>823100</v>
      </c>
      <c r="C19" s="25" t="s">
        <v>61</v>
      </c>
      <c r="D19" s="24">
        <v>6500</v>
      </c>
      <c r="E19" s="24"/>
      <c r="F19" s="24"/>
      <c r="G19" s="24">
        <v>6500</v>
      </c>
      <c r="H19" s="24"/>
      <c r="I19" s="23"/>
      <c r="J19" s="23"/>
      <c r="K19" s="98"/>
    </row>
    <row r="20" spans="1:12" ht="30" customHeight="1" x14ac:dyDescent="0.2">
      <c r="A20" s="19"/>
      <c r="B20" s="22"/>
      <c r="C20" s="20" t="s">
        <v>11</v>
      </c>
      <c r="D20" s="21">
        <f>D7+D16</f>
        <v>717536</v>
      </c>
      <c r="E20" s="21">
        <f>E7</f>
        <v>458879</v>
      </c>
      <c r="F20" s="21">
        <f>F16+F7</f>
        <v>141135</v>
      </c>
      <c r="G20" s="21">
        <f>G16+G7</f>
        <v>117065</v>
      </c>
      <c r="H20" s="21"/>
      <c r="I20" s="21">
        <f>I7+I16</f>
        <v>100</v>
      </c>
      <c r="J20" s="21"/>
      <c r="K20" s="97">
        <f>K19+K7</f>
        <v>12471</v>
      </c>
    </row>
    <row r="21" spans="1:12" x14ac:dyDescent="0.2">
      <c r="A21" s="104"/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2" x14ac:dyDescent="0.2">
      <c r="A22" s="104"/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2" s="2" customFormat="1" ht="12.75" customHeight="1" x14ac:dyDescent="0.2">
      <c r="A23" s="128" t="s">
        <v>87</v>
      </c>
      <c r="B23" s="128"/>
      <c r="C23" s="128"/>
      <c r="D23" s="128"/>
      <c r="E23" s="105"/>
      <c r="F23" s="105"/>
      <c r="G23" s="105"/>
      <c r="H23" s="105"/>
      <c r="I23" s="127" t="s">
        <v>0</v>
      </c>
      <c r="J23" s="127"/>
      <c r="K23" s="106"/>
    </row>
    <row r="24" spans="1:12" ht="48.75" customHeight="1" x14ac:dyDescent="0.2">
      <c r="A24" s="101" t="s">
        <v>62</v>
      </c>
      <c r="B24" s="101" t="s">
        <v>67</v>
      </c>
      <c r="C24" s="101" t="s">
        <v>2</v>
      </c>
      <c r="D24" s="38" t="s">
        <v>85</v>
      </c>
      <c r="E24" s="38" t="s">
        <v>79</v>
      </c>
      <c r="F24" s="59" t="s">
        <v>84</v>
      </c>
      <c r="G24" s="38" t="s">
        <v>80</v>
      </c>
      <c r="H24" s="38" t="s">
        <v>81</v>
      </c>
      <c r="I24" s="101" t="s">
        <v>82</v>
      </c>
      <c r="J24" s="101" t="s">
        <v>83</v>
      </c>
      <c r="K24" s="90" t="s">
        <v>99</v>
      </c>
      <c r="L24" s="1" t="s">
        <v>69</v>
      </c>
    </row>
    <row r="25" spans="1:12" ht="12" customHeight="1" x14ac:dyDescent="0.2">
      <c r="A25" s="101">
        <v>1</v>
      </c>
      <c r="B25" s="101">
        <v>2</v>
      </c>
      <c r="C25" s="101">
        <v>3</v>
      </c>
      <c r="D25" s="101">
        <v>4</v>
      </c>
      <c r="E25" s="101">
        <v>6</v>
      </c>
      <c r="F25" s="101">
        <v>8</v>
      </c>
      <c r="G25" s="101">
        <v>10</v>
      </c>
      <c r="H25" s="101">
        <v>12</v>
      </c>
      <c r="I25" s="101">
        <v>14</v>
      </c>
      <c r="J25" s="101">
        <v>16</v>
      </c>
      <c r="K25" s="91">
        <v>18</v>
      </c>
    </row>
    <row r="26" spans="1:12" x14ac:dyDescent="0.2">
      <c r="A26" s="33" t="s">
        <v>12</v>
      </c>
      <c r="B26" s="26">
        <v>400000</v>
      </c>
      <c r="C26" s="26" t="s">
        <v>13</v>
      </c>
      <c r="D26" s="55">
        <f>SUM(D27:D70)</f>
        <v>762130</v>
      </c>
      <c r="E26" s="55">
        <f>SUM(E27:E71)</f>
        <v>465520</v>
      </c>
      <c r="F26" s="55">
        <f>SUM(F27:F70)</f>
        <v>174483</v>
      </c>
      <c r="G26" s="55">
        <f>SUM(G27:G70)</f>
        <v>121770</v>
      </c>
      <c r="H26" s="55">
        <f t="shared" ref="H26:I26" si="4">SUM(H27:H70)</f>
        <v>257</v>
      </c>
      <c r="I26" s="55">
        <f t="shared" si="4"/>
        <v>100</v>
      </c>
      <c r="J26" s="55"/>
      <c r="K26" s="100">
        <f>SUM(K27:K70)</f>
        <v>12471</v>
      </c>
      <c r="L26" s="3" t="s">
        <v>69</v>
      </c>
    </row>
    <row r="27" spans="1:12" x14ac:dyDescent="0.2">
      <c r="A27" s="34">
        <v>1</v>
      </c>
      <c r="B27" s="9">
        <v>411100</v>
      </c>
      <c r="C27" s="10" t="s">
        <v>14</v>
      </c>
      <c r="D27" s="112">
        <f>E27+F27+G27+H27+I27</f>
        <v>414615</v>
      </c>
      <c r="E27" s="49">
        <v>258576</v>
      </c>
      <c r="F27" s="49">
        <v>107476</v>
      </c>
      <c r="G27" s="108">
        <v>48563</v>
      </c>
      <c r="H27" s="49"/>
      <c r="I27" s="52"/>
      <c r="J27" s="52"/>
      <c r="K27" s="94">
        <v>9000</v>
      </c>
      <c r="L27" s="3" t="s">
        <v>69</v>
      </c>
    </row>
    <row r="28" spans="1:12" ht="12.75" customHeight="1" x14ac:dyDescent="0.2">
      <c r="A28" s="34">
        <f>A27+1</f>
        <v>2</v>
      </c>
      <c r="B28" s="9">
        <v>412100</v>
      </c>
      <c r="C28" s="10" t="s">
        <v>15</v>
      </c>
      <c r="D28" s="112">
        <f>E28+F28+G28+H28+I28</f>
        <v>41322</v>
      </c>
      <c r="E28" s="49">
        <v>25858</v>
      </c>
      <c r="F28" s="49">
        <v>10748</v>
      </c>
      <c r="G28" s="108">
        <v>4716</v>
      </c>
      <c r="H28" s="49"/>
      <c r="I28" s="52"/>
      <c r="J28" s="52"/>
      <c r="K28" s="94">
        <v>640</v>
      </c>
      <c r="L28" s="3"/>
    </row>
    <row r="29" spans="1:12" x14ac:dyDescent="0.2">
      <c r="A29" s="34">
        <f t="shared" ref="A29:A40" si="5">A28+1</f>
        <v>3</v>
      </c>
      <c r="B29" s="9">
        <v>412200</v>
      </c>
      <c r="C29" s="10" t="s">
        <v>16</v>
      </c>
      <c r="D29" s="112">
        <f>E29+F29+G29+H29+I29</f>
        <v>21687</v>
      </c>
      <c r="E29" s="49">
        <v>13317</v>
      </c>
      <c r="F29" s="49">
        <v>5535</v>
      </c>
      <c r="G29" s="108">
        <v>2835</v>
      </c>
      <c r="H29" s="49"/>
      <c r="I29" s="52"/>
      <c r="J29" s="52"/>
      <c r="K29" s="94">
        <v>250</v>
      </c>
      <c r="L29" s="3"/>
    </row>
    <row r="30" spans="1:12" x14ac:dyDescent="0.2">
      <c r="A30" s="34">
        <f t="shared" si="5"/>
        <v>4</v>
      </c>
      <c r="B30" s="9">
        <v>413100</v>
      </c>
      <c r="C30" s="10" t="s">
        <v>17</v>
      </c>
      <c r="D30" s="55">
        <f>E30+F30+G30+H30+I30</f>
        <v>750</v>
      </c>
      <c r="E30" s="49"/>
      <c r="F30" s="49"/>
      <c r="G30" s="49">
        <v>750</v>
      </c>
      <c r="H30" s="49"/>
      <c r="I30" s="52"/>
      <c r="J30" s="52"/>
      <c r="K30" s="94"/>
      <c r="L30" s="3"/>
    </row>
    <row r="31" spans="1:12" ht="25.5" x14ac:dyDescent="0.2">
      <c r="A31" s="34">
        <f t="shared" si="5"/>
        <v>5</v>
      </c>
      <c r="B31" s="9">
        <v>414100</v>
      </c>
      <c r="C31" s="10" t="s">
        <v>18</v>
      </c>
      <c r="D31" s="55">
        <v>350</v>
      </c>
      <c r="E31" s="49">
        <v>350</v>
      </c>
      <c r="F31" s="49"/>
      <c r="G31" s="49"/>
      <c r="H31" s="49"/>
      <c r="I31" s="52"/>
      <c r="J31" s="52"/>
      <c r="K31" s="94"/>
      <c r="L31" s="3"/>
    </row>
    <row r="32" spans="1:12" x14ac:dyDescent="0.2">
      <c r="A32" s="34">
        <f t="shared" si="5"/>
        <v>6</v>
      </c>
      <c r="B32" s="9">
        <v>414300</v>
      </c>
      <c r="C32" s="10" t="s">
        <v>19</v>
      </c>
      <c r="D32" s="114">
        <f t="shared" ref="D32:D70" si="6">E32+F32+G32+H32+I32</f>
        <v>6000</v>
      </c>
      <c r="E32" s="49">
        <v>5000</v>
      </c>
      <c r="F32" s="113">
        <v>600</v>
      </c>
      <c r="G32" s="78">
        <v>400</v>
      </c>
      <c r="H32" s="49"/>
      <c r="I32" s="52"/>
      <c r="J32" s="52"/>
      <c r="K32" s="115">
        <v>-1000</v>
      </c>
      <c r="L32" s="3"/>
    </row>
    <row r="33" spans="1:18" ht="26.25" customHeight="1" x14ac:dyDescent="0.2">
      <c r="A33" s="34">
        <f t="shared" si="5"/>
        <v>7</v>
      </c>
      <c r="B33" s="9">
        <v>414400</v>
      </c>
      <c r="C33" s="13" t="s">
        <v>20</v>
      </c>
      <c r="D33" s="112">
        <f t="shared" si="6"/>
        <v>1470</v>
      </c>
      <c r="E33" s="108">
        <v>700</v>
      </c>
      <c r="F33" s="49">
        <v>500</v>
      </c>
      <c r="G33" s="78">
        <v>270</v>
      </c>
      <c r="H33" s="49"/>
      <c r="I33" s="52"/>
      <c r="J33" s="52"/>
      <c r="K33" s="94">
        <v>200</v>
      </c>
      <c r="L33" s="3"/>
    </row>
    <row r="34" spans="1:18" x14ac:dyDescent="0.2">
      <c r="A34" s="34">
        <f t="shared" si="5"/>
        <v>8</v>
      </c>
      <c r="B34" s="9">
        <v>415100</v>
      </c>
      <c r="C34" s="10" t="s">
        <v>21</v>
      </c>
      <c r="D34" s="112">
        <f t="shared" si="6"/>
        <v>15639</v>
      </c>
      <c r="E34" s="108">
        <v>9284</v>
      </c>
      <c r="F34" s="108">
        <v>4300</v>
      </c>
      <c r="G34" s="108">
        <v>2055</v>
      </c>
      <c r="H34" s="49"/>
      <c r="I34" s="52"/>
      <c r="J34" s="52"/>
      <c r="K34" s="94">
        <v>970</v>
      </c>
      <c r="L34" s="3"/>
    </row>
    <row r="35" spans="1:18" ht="12.75" customHeight="1" x14ac:dyDescent="0.2">
      <c r="A35" s="34">
        <f t="shared" si="5"/>
        <v>9</v>
      </c>
      <c r="B35" s="9">
        <v>416100</v>
      </c>
      <c r="C35" s="13" t="s">
        <v>22</v>
      </c>
      <c r="D35" s="55">
        <f t="shared" si="6"/>
        <v>8800</v>
      </c>
      <c r="E35" s="49">
        <v>6800</v>
      </c>
      <c r="F35" s="49">
        <v>1000</v>
      </c>
      <c r="G35" s="78">
        <v>1000</v>
      </c>
      <c r="H35" s="49"/>
      <c r="I35" s="52"/>
      <c r="J35" s="52"/>
      <c r="K35" s="94"/>
      <c r="L35" s="3"/>
    </row>
    <row r="36" spans="1:18" ht="13.5" customHeight="1" x14ac:dyDescent="0.2">
      <c r="A36" s="34">
        <f t="shared" si="5"/>
        <v>10</v>
      </c>
      <c r="B36" s="9">
        <v>421100</v>
      </c>
      <c r="C36" s="10" t="s">
        <v>23</v>
      </c>
      <c r="D36" s="112">
        <f t="shared" si="6"/>
        <v>1550</v>
      </c>
      <c r="E36" s="108">
        <v>205</v>
      </c>
      <c r="F36" s="49">
        <v>524</v>
      </c>
      <c r="G36" s="108">
        <v>821</v>
      </c>
      <c r="H36" s="49"/>
      <c r="I36" s="52"/>
      <c r="J36" s="52"/>
      <c r="K36" s="94">
        <v>300</v>
      </c>
      <c r="L36" s="3"/>
      <c r="N36" s="62" t="s">
        <v>69</v>
      </c>
    </row>
    <row r="37" spans="1:18" x14ac:dyDescent="0.2">
      <c r="A37" s="34">
        <f t="shared" si="5"/>
        <v>11</v>
      </c>
      <c r="B37" s="9">
        <v>421200</v>
      </c>
      <c r="C37" s="10" t="s">
        <v>24</v>
      </c>
      <c r="D37" s="114">
        <f t="shared" si="6"/>
        <v>52187</v>
      </c>
      <c r="E37" s="113">
        <v>29924</v>
      </c>
      <c r="F37" s="113">
        <v>11961</v>
      </c>
      <c r="G37" s="81">
        <v>10302</v>
      </c>
      <c r="H37" s="50"/>
      <c r="I37" s="53"/>
      <c r="J37" s="53"/>
      <c r="K37" s="115">
        <v>-7946</v>
      </c>
      <c r="L37" s="3"/>
      <c r="N37" s="62"/>
    </row>
    <row r="38" spans="1:18" x14ac:dyDescent="0.2">
      <c r="A38" s="34">
        <f t="shared" si="5"/>
        <v>12</v>
      </c>
      <c r="B38" s="9">
        <v>421300</v>
      </c>
      <c r="C38" s="10" t="s">
        <v>25</v>
      </c>
      <c r="D38" s="112">
        <f t="shared" si="6"/>
        <v>19332</v>
      </c>
      <c r="E38" s="108">
        <v>5972</v>
      </c>
      <c r="F38" s="78">
        <v>6393</v>
      </c>
      <c r="G38" s="78">
        <v>6967</v>
      </c>
      <c r="H38" s="49"/>
      <c r="I38" s="52"/>
      <c r="J38" s="52"/>
      <c r="K38" s="94">
        <v>1500</v>
      </c>
      <c r="L38" s="3"/>
    </row>
    <row r="39" spans="1:18" x14ac:dyDescent="0.2">
      <c r="A39" s="34">
        <f t="shared" si="5"/>
        <v>13</v>
      </c>
      <c r="B39" s="9">
        <v>421400</v>
      </c>
      <c r="C39" s="10" t="s">
        <v>26</v>
      </c>
      <c r="D39" s="112">
        <f t="shared" si="6"/>
        <v>2233</v>
      </c>
      <c r="E39" s="78">
        <v>682</v>
      </c>
      <c r="F39" s="78">
        <v>1183</v>
      </c>
      <c r="G39" s="108">
        <v>368</v>
      </c>
      <c r="H39" s="49"/>
      <c r="I39" s="52"/>
      <c r="J39" s="52"/>
      <c r="K39" s="94">
        <v>300</v>
      </c>
      <c r="L39" s="3"/>
    </row>
    <row r="40" spans="1:18" x14ac:dyDescent="0.2">
      <c r="A40" s="34">
        <f t="shared" si="5"/>
        <v>14</v>
      </c>
      <c r="B40" s="9">
        <v>421500</v>
      </c>
      <c r="C40" s="10" t="s">
        <v>27</v>
      </c>
      <c r="D40" s="55">
        <f t="shared" si="6"/>
        <v>6994</v>
      </c>
      <c r="E40" s="81">
        <v>2387</v>
      </c>
      <c r="F40" s="81">
        <v>1854</v>
      </c>
      <c r="G40" s="81">
        <v>2753</v>
      </c>
      <c r="H40" s="50"/>
      <c r="I40" s="52"/>
      <c r="J40" s="52"/>
      <c r="K40" s="94"/>
      <c r="L40" s="3"/>
    </row>
    <row r="41" spans="1:18" x14ac:dyDescent="0.2">
      <c r="A41" s="34">
        <v>15</v>
      </c>
      <c r="B41" s="9">
        <v>421600</v>
      </c>
      <c r="C41" s="10" t="s">
        <v>92</v>
      </c>
      <c r="D41" s="55">
        <f t="shared" si="6"/>
        <v>0</v>
      </c>
      <c r="E41" s="81"/>
      <c r="F41" s="81"/>
      <c r="G41" s="81"/>
      <c r="H41" s="50"/>
      <c r="I41" s="52"/>
      <c r="J41" s="52"/>
      <c r="K41" s="94"/>
      <c r="L41" s="3"/>
    </row>
    <row r="42" spans="1:18" x14ac:dyDescent="0.2">
      <c r="A42" s="34">
        <v>16</v>
      </c>
      <c r="B42" s="9">
        <v>421900</v>
      </c>
      <c r="C42" s="10" t="s">
        <v>28</v>
      </c>
      <c r="D42" s="55">
        <f t="shared" si="6"/>
        <v>539</v>
      </c>
      <c r="E42" s="78"/>
      <c r="F42" s="78"/>
      <c r="G42" s="78">
        <v>539</v>
      </c>
      <c r="H42" s="49"/>
      <c r="I42" s="52"/>
      <c r="J42" s="52"/>
      <c r="K42" s="94"/>
      <c r="L42" s="3"/>
    </row>
    <row r="43" spans="1:18" ht="12.75" customHeight="1" x14ac:dyDescent="0.2">
      <c r="A43" s="34">
        <v>17</v>
      </c>
      <c r="B43" s="9">
        <v>422100</v>
      </c>
      <c r="C43" s="10" t="s">
        <v>29</v>
      </c>
      <c r="D43" s="55">
        <f t="shared" si="6"/>
        <v>1662</v>
      </c>
      <c r="E43" s="82"/>
      <c r="F43" s="82"/>
      <c r="G43" s="82">
        <v>1662</v>
      </c>
      <c r="H43" s="51"/>
      <c r="I43" s="51"/>
      <c r="J43" s="51"/>
      <c r="K43" s="94"/>
      <c r="L43" s="3"/>
    </row>
    <row r="44" spans="1:18" ht="12.75" customHeight="1" x14ac:dyDescent="0.2">
      <c r="A44" s="34">
        <v>18</v>
      </c>
      <c r="B44" s="9">
        <v>422200</v>
      </c>
      <c r="C44" s="10" t="s">
        <v>30</v>
      </c>
      <c r="D44" s="55">
        <f t="shared" si="6"/>
        <v>100</v>
      </c>
      <c r="E44" s="82"/>
      <c r="F44" s="82"/>
      <c r="G44" s="82">
        <v>100</v>
      </c>
      <c r="H44" s="51"/>
      <c r="I44" s="54"/>
      <c r="J44" s="54"/>
      <c r="K44" s="94"/>
      <c r="L44" s="3"/>
    </row>
    <row r="45" spans="1:18" ht="12.75" customHeight="1" x14ac:dyDescent="0.2">
      <c r="A45" s="34">
        <v>19</v>
      </c>
      <c r="B45" s="9">
        <v>422900</v>
      </c>
      <c r="C45" s="10" t="s">
        <v>93</v>
      </c>
      <c r="D45" s="55">
        <f t="shared" si="6"/>
        <v>1200</v>
      </c>
      <c r="E45" s="82"/>
      <c r="F45" s="82"/>
      <c r="G45" s="82">
        <v>1200</v>
      </c>
      <c r="H45" s="51"/>
      <c r="I45" s="54"/>
      <c r="J45" s="54"/>
      <c r="K45" s="94"/>
      <c r="L45" s="3"/>
    </row>
    <row r="46" spans="1:18" x14ac:dyDescent="0.2">
      <c r="A46" s="34">
        <v>20</v>
      </c>
      <c r="B46" s="9">
        <v>423200</v>
      </c>
      <c r="C46" s="10" t="s">
        <v>31</v>
      </c>
      <c r="D46" s="55">
        <f t="shared" si="6"/>
        <v>3256</v>
      </c>
      <c r="E46" s="78">
        <v>1571</v>
      </c>
      <c r="F46" s="78">
        <v>1343</v>
      </c>
      <c r="G46" s="78">
        <v>342</v>
      </c>
      <c r="H46" s="49"/>
      <c r="I46" s="52"/>
      <c r="J46" s="52"/>
      <c r="K46" s="94"/>
      <c r="L46" s="3"/>
    </row>
    <row r="47" spans="1:18" ht="12.75" customHeight="1" x14ac:dyDescent="0.2">
      <c r="A47" s="34">
        <v>21</v>
      </c>
      <c r="B47" s="9">
        <v>423300</v>
      </c>
      <c r="C47" s="10" t="s">
        <v>32</v>
      </c>
      <c r="D47" s="112">
        <f t="shared" si="6"/>
        <v>2900</v>
      </c>
      <c r="E47" s="108">
        <v>1500</v>
      </c>
      <c r="F47" s="78"/>
      <c r="G47" s="108">
        <v>1400</v>
      </c>
      <c r="H47" s="49"/>
      <c r="I47" s="52"/>
      <c r="J47" s="52"/>
      <c r="K47" s="94">
        <v>600</v>
      </c>
      <c r="L47" s="3"/>
    </row>
    <row r="48" spans="1:18" x14ac:dyDescent="0.2">
      <c r="A48" s="34">
        <v>22</v>
      </c>
      <c r="B48" s="9">
        <v>423400</v>
      </c>
      <c r="C48" s="10" t="s">
        <v>33</v>
      </c>
      <c r="D48" s="55">
        <f t="shared" si="6"/>
        <v>1400</v>
      </c>
      <c r="E48" s="81">
        <v>200</v>
      </c>
      <c r="F48" s="81">
        <v>600</v>
      </c>
      <c r="G48" s="81">
        <v>600</v>
      </c>
      <c r="H48" s="50"/>
      <c r="I48" s="52"/>
      <c r="J48" s="52"/>
      <c r="K48" s="95"/>
      <c r="L48" s="92"/>
      <c r="M48" s="92"/>
      <c r="N48" s="92"/>
      <c r="O48" s="92"/>
      <c r="P48" s="92"/>
      <c r="Q48" s="92"/>
      <c r="R48" s="92"/>
    </row>
    <row r="49" spans="1:42" x14ac:dyDescent="0.2">
      <c r="A49" s="34">
        <v>23</v>
      </c>
      <c r="B49" s="15">
        <v>423500</v>
      </c>
      <c r="C49" s="16" t="s">
        <v>34</v>
      </c>
      <c r="D49" s="112">
        <f t="shared" si="6"/>
        <v>8440</v>
      </c>
      <c r="E49" s="81"/>
      <c r="F49" s="81"/>
      <c r="G49" s="108">
        <v>8440</v>
      </c>
      <c r="H49" s="50"/>
      <c r="I49" s="52"/>
      <c r="J49" s="52"/>
      <c r="K49" s="107">
        <v>1000</v>
      </c>
      <c r="L49" s="89"/>
      <c r="M49" s="89"/>
      <c r="N49" s="89"/>
      <c r="O49" s="89"/>
      <c r="P49" s="89"/>
    </row>
    <row r="50" spans="1:42" x14ac:dyDescent="0.2">
      <c r="A50" s="34">
        <v>24</v>
      </c>
      <c r="B50" s="9">
        <v>423700</v>
      </c>
      <c r="C50" s="10" t="s">
        <v>35</v>
      </c>
      <c r="D50" s="112">
        <f t="shared" si="6"/>
        <v>2711</v>
      </c>
      <c r="E50" s="78"/>
      <c r="F50" s="78"/>
      <c r="G50" s="78">
        <v>2639</v>
      </c>
      <c r="H50" s="108">
        <v>72</v>
      </c>
      <c r="I50" s="52"/>
      <c r="J50" s="52"/>
      <c r="K50" s="94">
        <v>72</v>
      </c>
      <c r="L50" s="3"/>
    </row>
    <row r="51" spans="1:42" x14ac:dyDescent="0.2">
      <c r="A51" s="34">
        <v>25</v>
      </c>
      <c r="B51" s="9">
        <v>423900</v>
      </c>
      <c r="C51" s="13" t="s">
        <v>57</v>
      </c>
      <c r="D51" s="112">
        <f>G51+H51</f>
        <v>1793</v>
      </c>
      <c r="E51" s="78"/>
      <c r="F51" s="78"/>
      <c r="G51" s="78">
        <v>1608</v>
      </c>
      <c r="H51" s="108">
        <v>185</v>
      </c>
      <c r="I51" s="52"/>
      <c r="J51" s="52"/>
      <c r="K51" s="94">
        <v>185</v>
      </c>
      <c r="L51" s="3"/>
    </row>
    <row r="52" spans="1:42" x14ac:dyDescent="0.2">
      <c r="A52" s="34">
        <v>26</v>
      </c>
      <c r="B52" s="9">
        <v>424300</v>
      </c>
      <c r="C52" s="10" t="s">
        <v>36</v>
      </c>
      <c r="D52" s="55">
        <f t="shared" si="6"/>
        <v>6320</v>
      </c>
      <c r="E52" s="78">
        <v>1420</v>
      </c>
      <c r="F52" s="78">
        <v>300</v>
      </c>
      <c r="G52" s="78">
        <v>4600</v>
      </c>
      <c r="H52" s="49"/>
      <c r="I52" s="52"/>
      <c r="J52" s="52"/>
      <c r="K52" s="94"/>
      <c r="L52" s="3"/>
    </row>
    <row r="53" spans="1:42" x14ac:dyDescent="0.2">
      <c r="A53" s="34">
        <v>27</v>
      </c>
      <c r="B53" s="15">
        <v>424900</v>
      </c>
      <c r="C53" s="16" t="s">
        <v>37</v>
      </c>
      <c r="D53" s="55">
        <f t="shared" si="6"/>
        <v>1500</v>
      </c>
      <c r="E53" s="81"/>
      <c r="F53" s="81"/>
      <c r="G53" s="81">
        <v>1500</v>
      </c>
      <c r="H53" s="50"/>
      <c r="I53" s="53"/>
      <c r="J53" s="53"/>
      <c r="K53" s="95"/>
      <c r="L53" s="8"/>
      <c r="M53" s="8"/>
      <c r="N53" s="8"/>
      <c r="O53" s="8"/>
      <c r="P53" s="8"/>
    </row>
    <row r="54" spans="1:42" ht="12.75" customHeight="1" x14ac:dyDescent="0.2">
      <c r="A54" s="34">
        <v>28</v>
      </c>
      <c r="B54" s="15">
        <v>425100</v>
      </c>
      <c r="C54" s="10" t="s">
        <v>38</v>
      </c>
      <c r="D54" s="55">
        <f t="shared" si="6"/>
        <v>2959</v>
      </c>
      <c r="E54" s="81">
        <v>1886</v>
      </c>
      <c r="F54" s="81">
        <v>527</v>
      </c>
      <c r="G54" s="81">
        <v>546</v>
      </c>
      <c r="H54" s="50"/>
      <c r="I54" s="53"/>
      <c r="J54" s="53"/>
      <c r="K54" s="95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</row>
    <row r="55" spans="1:42" x14ac:dyDescent="0.2">
      <c r="A55" s="34">
        <v>29</v>
      </c>
      <c r="B55" s="9">
        <v>425200</v>
      </c>
      <c r="C55" s="10" t="s">
        <v>39</v>
      </c>
      <c r="D55" s="55">
        <f t="shared" si="6"/>
        <v>4645</v>
      </c>
      <c r="E55" s="78">
        <v>1500</v>
      </c>
      <c r="F55" s="78">
        <v>1400</v>
      </c>
      <c r="G55" s="78">
        <v>1745</v>
      </c>
      <c r="H55" s="49"/>
      <c r="I55" s="52"/>
      <c r="J55" s="52"/>
      <c r="K55" s="95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</row>
    <row r="56" spans="1:42" x14ac:dyDescent="0.2">
      <c r="A56" s="34">
        <v>30</v>
      </c>
      <c r="B56" s="9">
        <v>426100</v>
      </c>
      <c r="C56" s="10" t="s">
        <v>40</v>
      </c>
      <c r="D56" s="55">
        <f t="shared" si="6"/>
        <v>2700</v>
      </c>
      <c r="E56" s="78">
        <v>1000</v>
      </c>
      <c r="F56" s="78">
        <v>700</v>
      </c>
      <c r="G56" s="78">
        <v>1000</v>
      </c>
      <c r="H56" s="49"/>
      <c r="I56" s="52"/>
      <c r="J56" s="52"/>
      <c r="K56" s="94"/>
      <c r="L56" s="3"/>
    </row>
    <row r="57" spans="1:42" ht="25.5" x14ac:dyDescent="0.2">
      <c r="A57" s="34">
        <v>31</v>
      </c>
      <c r="B57" s="9">
        <v>426300</v>
      </c>
      <c r="C57" s="10" t="s">
        <v>41</v>
      </c>
      <c r="D57" s="55">
        <f t="shared" si="6"/>
        <v>500</v>
      </c>
      <c r="E57" s="78"/>
      <c r="F57" s="78"/>
      <c r="G57" s="78">
        <v>500</v>
      </c>
      <c r="H57" s="49"/>
      <c r="I57" s="52"/>
      <c r="J57" s="52"/>
      <c r="K57" s="94"/>
      <c r="L57" s="3"/>
    </row>
    <row r="58" spans="1:42" x14ac:dyDescent="0.2">
      <c r="A58" s="34">
        <v>32</v>
      </c>
      <c r="B58" s="9">
        <v>426400</v>
      </c>
      <c r="C58" s="10" t="s">
        <v>42</v>
      </c>
      <c r="D58" s="55">
        <f t="shared" si="6"/>
        <v>2437</v>
      </c>
      <c r="E58" s="78">
        <v>660</v>
      </c>
      <c r="F58" s="78">
        <v>477</v>
      </c>
      <c r="G58" s="78">
        <v>1300</v>
      </c>
      <c r="H58" s="49"/>
      <c r="I58" s="52"/>
      <c r="J58" s="52"/>
      <c r="K58" s="94"/>
      <c r="L58" s="3"/>
    </row>
    <row r="59" spans="1:42" x14ac:dyDescent="0.2">
      <c r="A59" s="34">
        <v>33</v>
      </c>
      <c r="B59" s="9">
        <v>426500</v>
      </c>
      <c r="C59" s="13" t="s">
        <v>71</v>
      </c>
      <c r="D59" s="55">
        <f t="shared" si="6"/>
        <v>280</v>
      </c>
      <c r="E59" s="78">
        <v>200</v>
      </c>
      <c r="F59" s="78">
        <v>70</v>
      </c>
      <c r="G59" s="78">
        <v>10</v>
      </c>
      <c r="H59" s="49"/>
      <c r="I59" s="52"/>
      <c r="J59" s="52"/>
      <c r="K59" s="94"/>
      <c r="L59" s="3"/>
    </row>
    <row r="60" spans="1:42" x14ac:dyDescent="0.2">
      <c r="A60" s="34">
        <v>34</v>
      </c>
      <c r="B60" s="9">
        <v>426700</v>
      </c>
      <c r="C60" s="10" t="s">
        <v>43</v>
      </c>
      <c r="D60" s="112">
        <f t="shared" si="6"/>
        <v>70600</v>
      </c>
      <c r="E60" s="109">
        <v>65000</v>
      </c>
      <c r="F60" s="81">
        <v>5000</v>
      </c>
      <c r="G60" s="81">
        <v>600</v>
      </c>
      <c r="H60" s="50"/>
      <c r="I60" s="53"/>
      <c r="J60" s="53"/>
      <c r="K60" s="95">
        <v>5000</v>
      </c>
      <c r="L60" s="89"/>
      <c r="M60" s="89"/>
      <c r="N60" s="89"/>
      <c r="O60" s="89"/>
    </row>
    <row r="61" spans="1:42" ht="24" customHeight="1" x14ac:dyDescent="0.2">
      <c r="A61" s="34">
        <v>35</v>
      </c>
      <c r="B61" s="9">
        <v>426800</v>
      </c>
      <c r="C61" s="10" t="s">
        <v>44</v>
      </c>
      <c r="D61" s="55">
        <f t="shared" si="6"/>
        <v>40999</v>
      </c>
      <c r="E61" s="78">
        <v>24513</v>
      </c>
      <c r="F61" s="78">
        <v>9982</v>
      </c>
      <c r="G61" s="78">
        <v>6404</v>
      </c>
      <c r="H61" s="49">
        <v>0</v>
      </c>
      <c r="I61" s="52">
        <v>100</v>
      </c>
      <c r="J61" s="52"/>
      <c r="K61" s="95"/>
      <c r="L61" s="89"/>
      <c r="M61" s="89"/>
    </row>
    <row r="62" spans="1:42" ht="16.5" customHeight="1" x14ac:dyDescent="0.2">
      <c r="A62" s="34">
        <v>36</v>
      </c>
      <c r="B62" s="9">
        <v>426900</v>
      </c>
      <c r="C62" s="10" t="s">
        <v>45</v>
      </c>
      <c r="D62" s="112">
        <f t="shared" si="6"/>
        <v>7705</v>
      </c>
      <c r="E62" s="78">
        <v>4405</v>
      </c>
      <c r="F62" s="78">
        <v>2000</v>
      </c>
      <c r="G62" s="108">
        <v>1300</v>
      </c>
      <c r="H62" s="49"/>
      <c r="I62" s="52"/>
      <c r="J62" s="52"/>
      <c r="K62" s="95">
        <v>300</v>
      </c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42" ht="18" customHeight="1" x14ac:dyDescent="0.2">
      <c r="A63" s="34">
        <v>37</v>
      </c>
      <c r="B63" s="9">
        <v>441300</v>
      </c>
      <c r="C63" s="10" t="s">
        <v>72</v>
      </c>
      <c r="D63" s="55">
        <f t="shared" si="6"/>
        <v>15</v>
      </c>
      <c r="E63" s="78"/>
      <c r="F63" s="78"/>
      <c r="G63" s="78">
        <v>15</v>
      </c>
      <c r="H63" s="49"/>
      <c r="I63" s="52"/>
      <c r="J63" s="52"/>
      <c r="K63" s="99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42" x14ac:dyDescent="0.2">
      <c r="A64" s="34">
        <v>38</v>
      </c>
      <c r="B64" s="9">
        <v>444200</v>
      </c>
      <c r="C64" s="13" t="s">
        <v>65</v>
      </c>
      <c r="D64" s="55">
        <f t="shared" si="6"/>
        <v>100</v>
      </c>
      <c r="E64" s="78"/>
      <c r="F64" s="78"/>
      <c r="G64" s="78">
        <v>100</v>
      </c>
      <c r="H64" s="49"/>
      <c r="I64" s="52"/>
      <c r="J64" s="52"/>
      <c r="K64" s="94"/>
      <c r="L64" s="3"/>
    </row>
    <row r="65" spans="1:17" x14ac:dyDescent="0.2">
      <c r="A65" s="34">
        <v>39</v>
      </c>
      <c r="B65" s="9">
        <v>465100</v>
      </c>
      <c r="C65" s="10" t="s">
        <v>73</v>
      </c>
      <c r="D65" s="55">
        <f t="shared" si="6"/>
        <v>2600</v>
      </c>
      <c r="E65" s="108">
        <v>2600</v>
      </c>
      <c r="F65" s="78"/>
      <c r="G65" s="78"/>
      <c r="H65" s="49"/>
      <c r="I65" s="52"/>
      <c r="J65" s="52"/>
      <c r="K65" s="94">
        <v>600</v>
      </c>
      <c r="L65" s="3"/>
    </row>
    <row r="66" spans="1:17" x14ac:dyDescent="0.2">
      <c r="A66" s="34">
        <v>40</v>
      </c>
      <c r="B66" s="9">
        <v>482100</v>
      </c>
      <c r="C66" s="10" t="s">
        <v>46</v>
      </c>
      <c r="D66" s="55">
        <f t="shared" si="6"/>
        <v>70</v>
      </c>
      <c r="E66" s="78">
        <v>10</v>
      </c>
      <c r="F66" s="78">
        <v>10</v>
      </c>
      <c r="G66" s="78">
        <v>50</v>
      </c>
      <c r="H66" s="49"/>
      <c r="I66" s="52"/>
      <c r="J66" s="52"/>
      <c r="K66" s="94"/>
      <c r="L66" s="3"/>
    </row>
    <row r="67" spans="1:17" x14ac:dyDescent="0.2">
      <c r="A67" s="34">
        <v>41</v>
      </c>
      <c r="B67" s="9">
        <v>482200</v>
      </c>
      <c r="C67" s="10" t="s">
        <v>47</v>
      </c>
      <c r="D67" s="55">
        <f t="shared" si="6"/>
        <v>150</v>
      </c>
      <c r="E67" s="78"/>
      <c r="F67" s="78"/>
      <c r="G67" s="78">
        <v>150</v>
      </c>
      <c r="H67" s="49"/>
      <c r="I67" s="52"/>
      <c r="J67" s="52"/>
      <c r="K67" s="94"/>
      <c r="L67" s="3"/>
    </row>
    <row r="68" spans="1:17" x14ac:dyDescent="0.2">
      <c r="A68" s="34">
        <v>42</v>
      </c>
      <c r="B68" s="9">
        <v>482300</v>
      </c>
      <c r="C68" s="13" t="s">
        <v>48</v>
      </c>
      <c r="D68" s="55">
        <f t="shared" si="6"/>
        <v>0</v>
      </c>
      <c r="E68" s="78"/>
      <c r="F68" s="78"/>
      <c r="G68" s="78"/>
      <c r="H68" s="49"/>
      <c r="I68" s="52"/>
      <c r="J68" s="52"/>
      <c r="K68" s="94"/>
      <c r="L68" s="3"/>
    </row>
    <row r="69" spans="1:17" ht="12.75" customHeight="1" x14ac:dyDescent="0.2">
      <c r="A69" s="34">
        <v>43</v>
      </c>
      <c r="B69" s="9">
        <v>483100</v>
      </c>
      <c r="C69" s="10" t="s">
        <v>49</v>
      </c>
      <c r="D69" s="112">
        <f t="shared" si="6"/>
        <v>1500</v>
      </c>
      <c r="E69" s="78"/>
      <c r="F69" s="78"/>
      <c r="G69" s="108">
        <v>1500</v>
      </c>
      <c r="H69" s="78"/>
      <c r="I69" s="85"/>
      <c r="J69" s="52"/>
      <c r="K69" s="94">
        <v>500</v>
      </c>
      <c r="L69" s="3"/>
    </row>
    <row r="70" spans="1:17" ht="25.5" customHeight="1" x14ac:dyDescent="0.2">
      <c r="A70" s="34">
        <v>44</v>
      </c>
      <c r="B70" s="9">
        <v>485100</v>
      </c>
      <c r="C70" s="13" t="s">
        <v>63</v>
      </c>
      <c r="D70" s="55">
        <f t="shared" si="6"/>
        <v>120</v>
      </c>
      <c r="E70" s="78"/>
      <c r="F70" s="78"/>
      <c r="G70" s="78">
        <v>120</v>
      </c>
      <c r="H70" s="78"/>
      <c r="I70" s="85"/>
      <c r="J70" s="52"/>
      <c r="K70" s="94"/>
      <c r="L70" s="3"/>
    </row>
    <row r="71" spans="1:17" ht="14.25" customHeight="1" x14ac:dyDescent="0.2">
      <c r="A71" s="33" t="s">
        <v>50</v>
      </c>
      <c r="B71" s="26">
        <v>500000</v>
      </c>
      <c r="C71" s="27" t="s">
        <v>51</v>
      </c>
      <c r="D71" s="79">
        <f>SUM(D72:D80)</f>
        <v>10942</v>
      </c>
      <c r="E71" s="79"/>
      <c r="F71" s="79">
        <f t="shared" ref="F71:I71" si="7">SUM(F72:F80)</f>
        <v>0</v>
      </c>
      <c r="G71" s="79">
        <f>SUM(G72:G80)</f>
        <v>10942</v>
      </c>
      <c r="H71" s="79">
        <f t="shared" si="7"/>
        <v>0</v>
      </c>
      <c r="I71" s="79">
        <f t="shared" si="7"/>
        <v>0</v>
      </c>
      <c r="J71" s="28"/>
      <c r="K71" s="100">
        <f>SUM(K72:K80)</f>
        <v>0</v>
      </c>
      <c r="L71" s="3"/>
    </row>
    <row r="72" spans="1:17" x14ac:dyDescent="0.2">
      <c r="A72" s="36">
        <v>1</v>
      </c>
      <c r="B72" s="15">
        <v>511300</v>
      </c>
      <c r="C72" s="16" t="s">
        <v>66</v>
      </c>
      <c r="D72" s="80">
        <v>2600</v>
      </c>
      <c r="E72" s="80"/>
      <c r="F72" s="80"/>
      <c r="G72" s="80">
        <v>2600</v>
      </c>
      <c r="H72" s="80"/>
      <c r="I72" s="86"/>
      <c r="J72" s="17"/>
      <c r="K72" s="94"/>
      <c r="L72" s="3"/>
    </row>
    <row r="73" spans="1:17" x14ac:dyDescent="0.2">
      <c r="A73" s="36">
        <v>2</v>
      </c>
      <c r="B73" s="15">
        <v>511400</v>
      </c>
      <c r="C73" s="16" t="s">
        <v>52</v>
      </c>
      <c r="D73" s="80"/>
      <c r="E73" s="80"/>
      <c r="F73" s="80"/>
      <c r="G73" s="80"/>
      <c r="H73" s="80"/>
      <c r="I73" s="86"/>
      <c r="J73" s="17"/>
      <c r="K73" s="94"/>
      <c r="L73" s="3"/>
    </row>
    <row r="74" spans="1:17" x14ac:dyDescent="0.2">
      <c r="A74" s="34">
        <v>3</v>
      </c>
      <c r="B74" s="9">
        <v>512200</v>
      </c>
      <c r="C74" s="10" t="s">
        <v>53</v>
      </c>
      <c r="D74" s="80">
        <v>3500</v>
      </c>
      <c r="E74" s="80"/>
      <c r="F74" s="80"/>
      <c r="G74" s="80">
        <v>3500</v>
      </c>
      <c r="H74" s="80"/>
      <c r="I74" s="86"/>
      <c r="J74" s="17"/>
      <c r="K74" s="94"/>
      <c r="L74" s="93"/>
      <c r="M74" s="93"/>
      <c r="N74" s="93"/>
      <c r="O74" s="93"/>
      <c r="P74" s="93"/>
    </row>
    <row r="75" spans="1:17" x14ac:dyDescent="0.2">
      <c r="A75" s="34">
        <v>4</v>
      </c>
      <c r="B75" s="9">
        <v>512400</v>
      </c>
      <c r="C75" s="10" t="s">
        <v>54</v>
      </c>
      <c r="D75" s="77"/>
      <c r="E75" s="77"/>
      <c r="F75" s="77"/>
      <c r="G75" s="77"/>
      <c r="H75" s="77"/>
      <c r="I75" s="87"/>
      <c r="J75" s="11"/>
      <c r="K75" s="95"/>
      <c r="L75" s="3"/>
    </row>
    <row r="76" spans="1:17" x14ac:dyDescent="0.2">
      <c r="A76" s="36">
        <v>5</v>
      </c>
      <c r="B76" s="15">
        <v>512500</v>
      </c>
      <c r="C76" s="16" t="s">
        <v>55</v>
      </c>
      <c r="D76" s="80">
        <v>1500</v>
      </c>
      <c r="E76" s="80"/>
      <c r="F76" s="80"/>
      <c r="G76" s="80">
        <v>1500</v>
      </c>
      <c r="H76" s="80"/>
      <c r="I76" s="86"/>
      <c r="J76" s="17"/>
      <c r="K76" s="95"/>
      <c r="L76" s="89"/>
      <c r="M76" s="89"/>
      <c r="N76" s="89"/>
      <c r="O76" s="89"/>
      <c r="P76" s="89"/>
    </row>
    <row r="77" spans="1:17" ht="25.5" x14ac:dyDescent="0.2">
      <c r="A77" s="36">
        <v>6</v>
      </c>
      <c r="B77" s="15">
        <v>512900</v>
      </c>
      <c r="C77" s="16" t="s">
        <v>60</v>
      </c>
      <c r="D77" s="80">
        <v>1500</v>
      </c>
      <c r="E77" s="80"/>
      <c r="F77" s="80"/>
      <c r="G77" s="80">
        <v>1500</v>
      </c>
      <c r="H77" s="80"/>
      <c r="I77" s="86"/>
      <c r="J77" s="17"/>
      <c r="K77" s="94"/>
      <c r="L77" s="92"/>
      <c r="M77" s="92"/>
      <c r="N77" s="92"/>
      <c r="O77" s="92"/>
      <c r="P77" s="92"/>
      <c r="Q77" s="92"/>
    </row>
    <row r="78" spans="1:17" x14ac:dyDescent="0.2">
      <c r="A78" s="36">
        <v>7</v>
      </c>
      <c r="B78" s="15">
        <v>513100</v>
      </c>
      <c r="C78" s="16" t="s">
        <v>74</v>
      </c>
      <c r="D78" s="80"/>
      <c r="E78" s="80"/>
      <c r="F78" s="80"/>
      <c r="G78" s="80"/>
      <c r="H78" s="80"/>
      <c r="I78" s="86">
        <v>0</v>
      </c>
      <c r="J78" s="17"/>
      <c r="K78" s="96"/>
      <c r="L78" s="57"/>
      <c r="M78" s="57"/>
      <c r="N78" s="57"/>
      <c r="O78" s="57"/>
      <c r="P78" s="57"/>
      <c r="Q78" s="57"/>
    </row>
    <row r="79" spans="1:17" x14ac:dyDescent="0.2">
      <c r="A79" s="34">
        <v>8</v>
      </c>
      <c r="B79" s="9">
        <v>515100</v>
      </c>
      <c r="C79" s="10" t="s">
        <v>56</v>
      </c>
      <c r="D79" s="77">
        <v>142</v>
      </c>
      <c r="E79" s="77"/>
      <c r="F79" s="77"/>
      <c r="G79" s="77">
        <v>142</v>
      </c>
      <c r="H79" s="77"/>
      <c r="I79" s="87"/>
      <c r="J79" s="11"/>
      <c r="K79" s="94"/>
      <c r="L79" s="3"/>
    </row>
    <row r="80" spans="1:17" x14ac:dyDescent="0.2">
      <c r="A80" s="34">
        <v>9</v>
      </c>
      <c r="B80" s="9">
        <v>523100</v>
      </c>
      <c r="C80" s="13" t="s">
        <v>59</v>
      </c>
      <c r="D80" s="77">
        <v>1700</v>
      </c>
      <c r="E80" s="77"/>
      <c r="F80" s="77"/>
      <c r="G80" s="77">
        <v>1700</v>
      </c>
      <c r="H80" s="77"/>
      <c r="I80" s="87"/>
      <c r="J80" s="11"/>
      <c r="K80" s="94"/>
      <c r="L80" s="3"/>
    </row>
    <row r="81" spans="1:12" ht="14.25" customHeight="1" x14ac:dyDescent="0.2">
      <c r="A81" s="35"/>
      <c r="B81" s="9"/>
      <c r="C81" s="29" t="s">
        <v>64</v>
      </c>
      <c r="D81" s="14">
        <f>D26+D71</f>
        <v>773072</v>
      </c>
      <c r="E81" s="14">
        <f t="shared" ref="E81:H81" si="8">E71+E26</f>
        <v>465520</v>
      </c>
      <c r="F81" s="14">
        <f t="shared" si="8"/>
        <v>174483</v>
      </c>
      <c r="G81" s="14">
        <f>G71+G26</f>
        <v>132712</v>
      </c>
      <c r="H81" s="14">
        <f t="shared" si="8"/>
        <v>257</v>
      </c>
      <c r="I81" s="14">
        <v>100</v>
      </c>
      <c r="J81" s="14"/>
      <c r="K81" s="100">
        <f>K71+K26</f>
        <v>12471</v>
      </c>
      <c r="L81" s="3"/>
    </row>
    <row r="82" spans="1:12" x14ac:dyDescent="0.2">
      <c r="A82" s="4"/>
      <c r="B82" s="5"/>
      <c r="C82" s="6"/>
      <c r="D82" s="7"/>
      <c r="E82" s="7"/>
      <c r="F82" s="7"/>
      <c r="G82" s="7"/>
      <c r="H82" s="7"/>
      <c r="I82" s="7"/>
      <c r="J82" s="7"/>
      <c r="L82" s="3"/>
    </row>
    <row r="83" spans="1:12" ht="42.75" customHeight="1" x14ac:dyDescent="0.2">
      <c r="A83" s="118" t="s">
        <v>96</v>
      </c>
      <c r="B83" s="119"/>
      <c r="C83" s="120"/>
      <c r="D83" s="71" t="s">
        <v>97</v>
      </c>
      <c r="E83" s="65" t="s">
        <v>79</v>
      </c>
      <c r="F83" s="66" t="s">
        <v>84</v>
      </c>
      <c r="G83" s="65" t="s">
        <v>80</v>
      </c>
      <c r="H83" s="65" t="s">
        <v>81</v>
      </c>
      <c r="I83" s="64" t="s">
        <v>82</v>
      </c>
      <c r="J83" s="73" t="s">
        <v>83</v>
      </c>
    </row>
    <row r="84" spans="1:12" ht="27" customHeight="1" x14ac:dyDescent="0.2">
      <c r="A84" s="121"/>
      <c r="B84" s="122"/>
      <c r="C84" s="123"/>
      <c r="D84" s="72">
        <f>F84+G84</f>
        <v>128468</v>
      </c>
      <c r="E84" s="68">
        <v>0</v>
      </c>
      <c r="F84" s="68">
        <v>113312</v>
      </c>
      <c r="G84" s="68">
        <v>15156</v>
      </c>
      <c r="H84" s="67"/>
      <c r="I84" s="69"/>
      <c r="J84" s="69"/>
    </row>
    <row r="85" spans="1:12" x14ac:dyDescent="0.2">
      <c r="A85" s="39"/>
      <c r="B85" s="39"/>
      <c r="C85" s="39"/>
      <c r="D85" s="40"/>
      <c r="E85" s="40"/>
      <c r="F85" s="40"/>
      <c r="G85" s="40"/>
      <c r="H85" s="40"/>
      <c r="I85" s="41"/>
      <c r="J85" s="41"/>
    </row>
    <row r="86" spans="1:12" x14ac:dyDescent="0.2">
      <c r="A86" s="42" t="s">
        <v>76</v>
      </c>
      <c r="B86" s="43"/>
      <c r="C86" s="43"/>
      <c r="D86" s="40"/>
      <c r="E86" s="40"/>
      <c r="F86" s="40"/>
      <c r="G86" s="40"/>
      <c r="H86" s="40"/>
      <c r="I86" s="41"/>
      <c r="J86" s="41"/>
    </row>
    <row r="87" spans="1:12" x14ac:dyDescent="0.2">
      <c r="A87" s="41"/>
      <c r="B87" s="39"/>
      <c r="C87" s="39"/>
      <c r="D87" s="40"/>
      <c r="E87" s="40"/>
      <c r="F87" s="40"/>
      <c r="G87" s="40"/>
      <c r="H87" s="40"/>
      <c r="I87" s="117" t="s">
        <v>0</v>
      </c>
      <c r="J87" s="117"/>
    </row>
    <row r="88" spans="1:12" ht="38.25" x14ac:dyDescent="0.2">
      <c r="A88" s="125" t="s">
        <v>1</v>
      </c>
      <c r="B88" s="125"/>
      <c r="C88" s="37" t="s">
        <v>2</v>
      </c>
      <c r="D88" s="38" t="s">
        <v>85</v>
      </c>
      <c r="E88" s="38" t="s">
        <v>79</v>
      </c>
      <c r="F88" s="59" t="s">
        <v>84</v>
      </c>
      <c r="G88" s="38" t="s">
        <v>80</v>
      </c>
      <c r="H88" s="38" t="s">
        <v>81</v>
      </c>
      <c r="I88" s="84" t="s">
        <v>82</v>
      </c>
      <c r="J88" s="84" t="s">
        <v>83</v>
      </c>
      <c r="K88" s="90" t="s">
        <v>99</v>
      </c>
    </row>
    <row r="89" spans="1:12" x14ac:dyDescent="0.2">
      <c r="A89" s="125">
        <v>1</v>
      </c>
      <c r="B89" s="125"/>
      <c r="C89" s="46" t="s">
        <v>77</v>
      </c>
      <c r="D89" s="44">
        <f t="shared" ref="D89:G89" si="9">D20</f>
        <v>717536</v>
      </c>
      <c r="E89" s="44">
        <f t="shared" si="9"/>
        <v>458879</v>
      </c>
      <c r="F89" s="44">
        <f t="shared" si="9"/>
        <v>141135</v>
      </c>
      <c r="G89" s="44">
        <f t="shared" si="9"/>
        <v>117065</v>
      </c>
      <c r="H89" s="44">
        <v>257</v>
      </c>
      <c r="I89" s="45">
        <v>100</v>
      </c>
      <c r="J89" s="45"/>
      <c r="K89" s="103">
        <v>12471</v>
      </c>
      <c r="L89" s="70"/>
    </row>
    <row r="90" spans="1:12" x14ac:dyDescent="0.2">
      <c r="A90" s="125">
        <v>2</v>
      </c>
      <c r="B90" s="125"/>
      <c r="C90" s="47" t="s">
        <v>78</v>
      </c>
      <c r="D90" s="44">
        <f>E90+F90+G90+H90+I90</f>
        <v>773072</v>
      </c>
      <c r="E90" s="44">
        <v>465520</v>
      </c>
      <c r="F90" s="44">
        <f t="shared" ref="F90:G90" si="10">F81</f>
        <v>174483</v>
      </c>
      <c r="G90" s="44">
        <f t="shared" si="10"/>
        <v>132712</v>
      </c>
      <c r="H90" s="44">
        <f>H81</f>
        <v>257</v>
      </c>
      <c r="I90" s="44">
        <v>100</v>
      </c>
      <c r="J90" s="44"/>
      <c r="K90" s="103">
        <v>12471</v>
      </c>
      <c r="L90" s="70"/>
    </row>
    <row r="91" spans="1:12" x14ac:dyDescent="0.2">
      <c r="A91" s="124">
        <v>3</v>
      </c>
      <c r="B91" s="124"/>
      <c r="C91" s="60" t="s">
        <v>68</v>
      </c>
      <c r="D91" s="61">
        <f t="shared" ref="D91:H91" si="11">D89-D90</f>
        <v>-55536</v>
      </c>
      <c r="E91" s="61">
        <f t="shared" si="11"/>
        <v>-6641</v>
      </c>
      <c r="F91" s="61">
        <f t="shared" si="11"/>
        <v>-33348</v>
      </c>
      <c r="G91" s="61">
        <f t="shared" si="11"/>
        <v>-15647</v>
      </c>
      <c r="H91" s="61">
        <f t="shared" si="11"/>
        <v>0</v>
      </c>
      <c r="I91" s="61">
        <f>SUM(I89-I90)</f>
        <v>0</v>
      </c>
      <c r="J91" s="61"/>
      <c r="K91" s="103"/>
    </row>
    <row r="92" spans="1:12" x14ac:dyDescent="0.2">
      <c r="D92" s="70"/>
      <c r="F92" s="70"/>
    </row>
    <row r="93" spans="1:12" ht="15.75" x14ac:dyDescent="0.25">
      <c r="A93" s="75" t="s">
        <v>95</v>
      </c>
      <c r="B93" s="76"/>
      <c r="C93" s="76"/>
      <c r="D93" s="40"/>
      <c r="E93" s="88"/>
      <c r="F93" s="40"/>
      <c r="G93" s="40"/>
      <c r="H93" s="40"/>
      <c r="I93" s="41"/>
      <c r="J93" s="41"/>
    </row>
    <row r="94" spans="1:12" x14ac:dyDescent="0.2">
      <c r="A94" s="41"/>
      <c r="B94" s="39"/>
      <c r="C94" s="39"/>
      <c r="D94" s="40"/>
      <c r="E94" s="40"/>
      <c r="F94" s="40"/>
      <c r="G94" s="40"/>
      <c r="H94" s="40"/>
      <c r="I94" s="117" t="s">
        <v>0</v>
      </c>
      <c r="J94" s="117"/>
    </row>
    <row r="95" spans="1:12" ht="25.5" x14ac:dyDescent="0.2">
      <c r="A95" s="125" t="s">
        <v>1</v>
      </c>
      <c r="B95" s="125"/>
      <c r="C95" s="63" t="s">
        <v>2</v>
      </c>
      <c r="D95" s="38" t="s">
        <v>85</v>
      </c>
      <c r="E95" s="38" t="s">
        <v>79</v>
      </c>
      <c r="F95" s="59" t="s">
        <v>84</v>
      </c>
      <c r="G95" s="38" t="s">
        <v>80</v>
      </c>
      <c r="H95" s="38" t="s">
        <v>81</v>
      </c>
      <c r="I95" s="63" t="s">
        <v>82</v>
      </c>
      <c r="J95" s="74" t="s">
        <v>83</v>
      </c>
    </row>
    <row r="96" spans="1:12" ht="24.75" customHeight="1" x14ac:dyDescent="0.2">
      <c r="A96" s="124">
        <v>1</v>
      </c>
      <c r="B96" s="124"/>
      <c r="C96" s="60" t="s">
        <v>68</v>
      </c>
      <c r="D96" s="61">
        <f>D84+D91</f>
        <v>72932</v>
      </c>
      <c r="E96" s="61">
        <v>0</v>
      </c>
      <c r="F96" s="61">
        <f>F84+F91</f>
        <v>79964</v>
      </c>
      <c r="G96" s="61">
        <f>G84+G91</f>
        <v>-491</v>
      </c>
      <c r="H96" s="61">
        <v>0</v>
      </c>
      <c r="I96" s="61"/>
      <c r="J96" s="61"/>
    </row>
    <row r="98" spans="4:4" x14ac:dyDescent="0.2">
      <c r="D98" s="70"/>
    </row>
  </sheetData>
  <sheetProtection selectLockedCells="1" selectUnlockedCells="1"/>
  <mergeCells count="14">
    <mergeCell ref="C2:E2"/>
    <mergeCell ref="I23:J23"/>
    <mergeCell ref="A23:D23"/>
    <mergeCell ref="I4:J4"/>
    <mergeCell ref="B1:F1"/>
    <mergeCell ref="I87:J87"/>
    <mergeCell ref="A83:C84"/>
    <mergeCell ref="A96:B96"/>
    <mergeCell ref="I94:J94"/>
    <mergeCell ref="A95:B95"/>
    <mergeCell ref="A91:B91"/>
    <mergeCell ref="A88:B88"/>
    <mergeCell ref="A89:B89"/>
    <mergeCell ref="A90:B90"/>
  </mergeCells>
  <phoneticPr fontId="3" type="noConversion"/>
  <dataValidations count="1">
    <dataValidation type="whole" allowBlank="1" showErrorMessage="1" errorTitle="Upozorenje" error="Niste uneli korektnu vrednost!_x000a_Ponovite unos." sqref="D7:J20 E26:H45 E46:J82 I26:J43 D26:D82" xr:uid="{00000000-0002-0000-0100-000000000000}">
      <formula1>0</formula1>
      <formula2>999999999</formula2>
    </dataValidation>
  </dataValidations>
  <pageMargins left="0.25" right="0.25" top="0.75" bottom="0.75" header="0.3" footer="0.3"/>
  <pageSetup paperSize="9" scale="55" orientation="landscape" useFirstPageNumber="1" r:id="rId1"/>
  <headerFooter alignWithMargins="0">
    <oddFooter>&amp;Cstrana&amp;P</oddFooter>
  </headerFooter>
  <rowBreaks count="2" manualBreakCount="2">
    <brk id="22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Измена фин.плана</vt:lpstr>
      <vt:lpstr>'Измена фин.плана'!Print_Area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Obracunska 2</dc:creator>
  <cp:lastModifiedBy>Win10</cp:lastModifiedBy>
  <cp:lastPrinted>2024-11-05T12:48:12Z</cp:lastPrinted>
  <dcterms:created xsi:type="dcterms:W3CDTF">2015-03-13T07:56:07Z</dcterms:created>
  <dcterms:modified xsi:type="dcterms:W3CDTF">2024-11-05T13:22:16Z</dcterms:modified>
</cp:coreProperties>
</file>