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Mreza\2025\FINANSIJSKI PLAN 2025\"/>
    </mc:Choice>
  </mc:AlternateContent>
  <xr:revisionPtr revIDLastSave="0" documentId="13_ncr:1_{E48711E6-A299-4502-B7C6-14F1BDBCBF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Измена фин.плана" sheetId="2" r:id="rId1"/>
  </sheets>
  <definedNames>
    <definedName name="_xlnm.Print_Area" localSheetId="0">'Измена фин.плана'!$A$1:$J$91</definedName>
  </definedNames>
  <calcPr calcId="191029"/>
</workbook>
</file>

<file path=xl/calcChain.xml><?xml version="1.0" encoding="utf-8"?>
<calcChain xmlns="http://schemas.openxmlformats.org/spreadsheetml/2006/main">
  <c r="G80" i="2" l="1"/>
  <c r="G70" i="2"/>
  <c r="E26" i="2" l="1"/>
  <c r="H20" i="2"/>
  <c r="H26" i="2"/>
  <c r="A49" i="2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41" i="2"/>
  <c r="A42" i="2" s="1"/>
  <c r="A43" i="2" s="1"/>
  <c r="A44" i="2" s="1"/>
  <c r="A45" i="2" s="1"/>
  <c r="A46" i="2" s="1"/>
  <c r="A47" i="2" s="1"/>
  <c r="A48" i="2" s="1"/>
  <c r="G26" i="2"/>
  <c r="F26" i="2"/>
  <c r="D70" i="2" l="1"/>
  <c r="D71" i="2"/>
  <c r="D72" i="2"/>
  <c r="D73" i="2"/>
  <c r="D74" i="2"/>
  <c r="D75" i="2"/>
  <c r="D76" i="2"/>
  <c r="D77" i="2"/>
  <c r="D78" i="2"/>
  <c r="D79" i="2"/>
  <c r="D31" i="2"/>
  <c r="I80" i="2"/>
  <c r="F7" i="2" l="1"/>
  <c r="D86" i="2"/>
  <c r="D14" i="2"/>
  <c r="D12" i="2"/>
  <c r="D8" i="2"/>
  <c r="D50" i="2"/>
  <c r="D28" i="2" l="1"/>
  <c r="D29" i="2"/>
  <c r="D30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27" i="2"/>
  <c r="D10" i="2"/>
  <c r="D11" i="2"/>
  <c r="D13" i="2"/>
  <c r="D15" i="2"/>
  <c r="D9" i="2"/>
  <c r="D7" i="2" l="1"/>
  <c r="D26" i="2"/>
  <c r="D80" i="2" s="1"/>
  <c r="G7" i="2"/>
  <c r="H7" i="2"/>
  <c r="I7" i="2"/>
  <c r="F16" i="2"/>
  <c r="F20" i="2" s="1"/>
  <c r="G16" i="2"/>
  <c r="H16" i="2"/>
  <c r="I16" i="2"/>
  <c r="F80" i="2"/>
  <c r="I20" i="2" l="1"/>
  <c r="H80" i="2"/>
  <c r="H88" i="2" s="1"/>
  <c r="G20" i="2"/>
  <c r="I88" i="2"/>
  <c r="F88" i="2"/>
  <c r="D87" i="2" l="1"/>
  <c r="G88" i="2" l="1"/>
  <c r="E80" i="2" l="1"/>
  <c r="E16" i="2" l="1"/>
  <c r="E7" i="2"/>
  <c r="E20" i="2" l="1"/>
  <c r="D16" i="2"/>
  <c r="D20" i="2" s="1"/>
  <c r="A9" i="2"/>
  <c r="A10" i="2" s="1"/>
  <c r="A11" i="2" s="1"/>
  <c r="A28" i="2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E88" i="2" l="1"/>
  <c r="D88" i="2" l="1"/>
</calcChain>
</file>

<file path=xl/sharedStrings.xml><?xml version="1.0" encoding="utf-8"?>
<sst xmlns="http://schemas.openxmlformats.org/spreadsheetml/2006/main" count="121" uniqueCount="96">
  <si>
    <t>(у хиљадама динара)</t>
  </si>
  <si>
    <t>Редни број</t>
  </si>
  <si>
    <t>Опис</t>
  </si>
  <si>
    <t>I</t>
  </si>
  <si>
    <t>ТЕКУЋИ ПРИХОДИ</t>
  </si>
  <si>
    <t>Приход од имовине који припада имаоцима полиса осигурања</t>
  </si>
  <si>
    <t>Приходи од продаје добара и услуга или закупа од стране тржишних организација</t>
  </si>
  <si>
    <t>Споредне продаје добара и услуга које врше државне нетржишне јединице</t>
  </si>
  <si>
    <t>Текући добровољни трансфери од физичких и правних лица</t>
  </si>
  <si>
    <t>II</t>
  </si>
  <si>
    <t>ПРИМАЊА ОД ПРОДАЈЕ НЕФИНАНСИЈСКЕ ИМОВИНЕ</t>
  </si>
  <si>
    <t>УКУПНИ ПРИХОДИ И ПРИМАЊА
 (I+II)</t>
  </si>
  <si>
    <t xml:space="preserve">I </t>
  </si>
  <si>
    <t>ТЕКУЋИ РАСХОДИ</t>
  </si>
  <si>
    <t>Плате, додаци и накнаде запослених</t>
  </si>
  <si>
    <t xml:space="preserve">Допринос за пензијско и инвалидско осигурање </t>
  </si>
  <si>
    <t>Допринос за здравствено осигурање</t>
  </si>
  <si>
    <t>Накнаде у натури</t>
  </si>
  <si>
    <t>Исплата накнада за време одсуствовања с посла на терет фондова</t>
  </si>
  <si>
    <t>Отпремнине и помоћи</t>
  </si>
  <si>
    <t>Помоћ у медицинском лечењу запосленог или чланова уже породице и друге помоћи запосленом</t>
  </si>
  <si>
    <t>Накнаде трошкова за запослене</t>
  </si>
  <si>
    <t>Награде запосленима и остали посебни расходи</t>
  </si>
  <si>
    <t>Трошкови платног промета и банкарских услуга</t>
  </si>
  <si>
    <t>Енергетске услуге</t>
  </si>
  <si>
    <t>Комуналне услуге</t>
  </si>
  <si>
    <t>Услуге комуникација</t>
  </si>
  <si>
    <t>Трошкови осигурања</t>
  </si>
  <si>
    <t>Остали трошкови</t>
  </si>
  <si>
    <t>Трошкови службених путовања у земљи</t>
  </si>
  <si>
    <t>Трошкови службених путовања у иностранству</t>
  </si>
  <si>
    <t>Компјутерске услуге</t>
  </si>
  <si>
    <t>Услуге образовања и усавршавања запослених</t>
  </si>
  <si>
    <t>Услуге информисања</t>
  </si>
  <si>
    <t>Стручне услуге</t>
  </si>
  <si>
    <t>Репрезентација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</si>
  <si>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</si>
  <si>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</si>
  <si>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</si>
  <si>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Текуће поправке и одржавање опреме</t>
  </si>
  <si>
    <t>Административни материјал</t>
  </si>
  <si>
    <t>Материјали за образовање и усавршавање запослених</t>
  </si>
  <si>
    <t>Материјали за саобраћај</t>
  </si>
  <si>
    <t>Медицински и лабораторијски материјали</t>
  </si>
  <si>
    <t>Материјали за одржавање хигијене и угоститељство</t>
  </si>
  <si>
    <t>Материјали за посебне намене</t>
  </si>
  <si>
    <t>Остали порези</t>
  </si>
  <si>
    <t>Обавезне таксе</t>
  </si>
  <si>
    <t xml:space="preserve">Новчане казне   </t>
  </si>
  <si>
    <t>Новчане казне и пенали по решењу судa</t>
  </si>
  <si>
    <t xml:space="preserve">II </t>
  </si>
  <si>
    <t>ИЗДАЦИ ЗА НЕФИНАНСИЈСКУ ИМОВИНУ</t>
  </si>
  <si>
    <t>Пројектно планирање</t>
  </si>
  <si>
    <t>Административна опрема</t>
  </si>
  <si>
    <t xml:space="preserve">Опрема за заштиту животне средине </t>
  </si>
  <si>
    <t>Медицинска и лабораторијска опрема</t>
  </si>
  <si>
    <t>Нематеријална имовинa</t>
  </si>
  <si>
    <t>Остале опште услуге</t>
  </si>
  <si>
    <t>1</t>
  </si>
  <si>
    <t>Залихе робе за даљу продају</t>
  </si>
  <si>
    <t>Опрема за производњу, моторна, непокретна и немоторна опрема</t>
  </si>
  <si>
    <t>Примања од продаје робе за даљу продају</t>
  </si>
  <si>
    <t>РБ</t>
  </si>
  <si>
    <t>Накнада штете за повреде или штету нанету од стране државних органа</t>
  </si>
  <si>
    <t>УКУПНИ РАСХОДИ И ИЗДАЦИ (I +II )</t>
  </si>
  <si>
    <t>Kазне за кашњење</t>
  </si>
  <si>
    <t>Капитално одржавање зграда и објеката</t>
  </si>
  <si>
    <t>Конто</t>
  </si>
  <si>
    <t>Суфицит ( + )  или   Дефицит ( - )</t>
  </si>
  <si>
    <t xml:space="preserve"> </t>
  </si>
  <si>
    <t xml:space="preserve">Меморандумске ставке за рефундацију расхода </t>
  </si>
  <si>
    <t>Материјали за очување животне средине и науку</t>
  </si>
  <si>
    <t>Отплата камата домаћим јавним фин.институцијама</t>
  </si>
  <si>
    <t>Остале текуће дотације по закону-инвалиди</t>
  </si>
  <si>
    <t>Остале некретнине и опрема</t>
  </si>
  <si>
    <t>III  ФИНАНСИЈСКИ  РЕЗУЛТАТ</t>
  </si>
  <si>
    <t>Приходи и примања у 2024. години</t>
  </si>
  <si>
    <t>Расходи и издаци у  2024. години.</t>
  </si>
  <si>
    <t>ООСО-БОЛНИЦА</t>
  </si>
  <si>
    <t>СОПСТВЕНИ ПРИХОДИ</t>
  </si>
  <si>
    <t>ДОНАЦИЈЕ</t>
  </si>
  <si>
    <t>НИВО РЕПУБЛИКЕ</t>
  </si>
  <si>
    <t>НИВО ГРАДА</t>
  </si>
  <si>
    <t>ООСО РЕХАБИЛ.</t>
  </si>
  <si>
    <t>Трансфери између  корисника на истом нивоу</t>
  </si>
  <si>
    <t xml:space="preserve">II  ПЛАН РАСХОДА И ИЗДАТАКА У ПЕРИОДУ I-XII 2024.години     </t>
  </si>
  <si>
    <t>Примања од продаје непокретности</t>
  </si>
  <si>
    <t>Примања од продаје осталих основних средстава</t>
  </si>
  <si>
    <t>Мешовити и неодређени приходи</t>
  </si>
  <si>
    <t>Трошкови селидбе и превоза</t>
  </si>
  <si>
    <t>Трансфери из буџета РС</t>
  </si>
  <si>
    <t>КОРИГОВАНИ  ФИНАНСИЈСКИ  РЕЗУЛТАТ</t>
  </si>
  <si>
    <t>ПЛАН ЗА 2025 укупно</t>
  </si>
  <si>
    <t>I-XII 2025.години</t>
  </si>
  <si>
    <t>СПЕЦИЈАЛНА БОЛНИЦА "СОКОБАЊА"-СОКОБАЊА ПРОЈЕКТОВАНИ БИЛАНС УСПЕХА ЗА ПЕРИОД I-XII 2025</t>
  </si>
  <si>
    <t xml:space="preserve"> I  ПЛАН ПРИХОДА И ПРИМАЊА У ПЕРИОДУ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</si>
</sst>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"/>
    <numFmt numFmtId="165" formatCode="&quot; &quot;#,##0.00"/>
  </numFmts>
  <fonts count="10" x14ac:knownFonts="1"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rgb="FFC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72">
    <xf numFmtId="0" fontId="0" fillId="0" borderId="0" xfId="0"/>
    <xf numFmtId="164" fontId="0" fillId="0" borderId="0" xfId="0" applyNumberForma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right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 applyProtection="1">
      <alignment horizontal="right" wrapText="1"/>
      <protection locked="0"/>
    </xf>
    <xf numFmtId="164" fontId="0" fillId="0" borderId="1" xfId="0" applyNumberFormat="1" applyBorder="1" applyAlignment="1">
      <alignment horizontal="right" wrapText="1"/>
    </xf>
    <xf numFmtId="164" fontId="2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5" fillId="0" borderId="1" xfId="0" applyNumberFormat="1" applyFont="1" applyBorder="1" applyAlignment="1" applyProtection="1">
      <alignment horizontal="right" wrapText="1"/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wrapText="1"/>
    </xf>
    <xf numFmtId="3" fontId="2" fillId="0" borderId="1" xfId="1" applyNumberFormat="1" applyFont="1" applyBorder="1" applyAlignment="1">
      <alignment horizontal="center" vertical="center" wrapText="1"/>
    </xf>
    <xf numFmtId="0" fontId="5" fillId="0" borderId="0" xfId="0" applyFont="1"/>
    <xf numFmtId="3" fontId="5" fillId="0" borderId="0" xfId="0" applyNumberFormat="1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3" fontId="4" fillId="0" borderId="1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3" fontId="0" fillId="0" borderId="1" xfId="0" applyNumberFormat="1" applyBorder="1" applyAlignment="1">
      <alignment wrapText="1"/>
    </xf>
    <xf numFmtId="3" fontId="0" fillId="0" borderId="1" xfId="0" applyNumberFormat="1" applyBorder="1" applyAlignment="1" applyProtection="1">
      <alignment horizontal="right" wrapText="1"/>
      <protection locked="0"/>
    </xf>
    <xf numFmtId="3" fontId="5" fillId="0" borderId="1" xfId="0" applyNumberFormat="1" applyFont="1" applyBorder="1" applyAlignment="1" applyProtection="1">
      <alignment horizontal="right" wrapText="1"/>
      <protection locked="0"/>
    </xf>
    <xf numFmtId="3" fontId="0" fillId="0" borderId="1" xfId="0" applyNumberFormat="1" applyBorder="1"/>
    <xf numFmtId="0" fontId="2" fillId="0" borderId="0" xfId="0" applyFont="1"/>
    <xf numFmtId="164" fontId="0" fillId="0" borderId="0" xfId="0" applyNumberFormat="1" applyAlignment="1">
      <alignment horizontal="left"/>
    </xf>
    <xf numFmtId="1" fontId="0" fillId="0" borderId="1" xfId="0" applyNumberFormat="1" applyBorder="1" applyAlignment="1">
      <alignment horizontal="center" wrapText="1"/>
    </xf>
    <xf numFmtId="3" fontId="4" fillId="0" borderId="1" xfId="1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165" fontId="0" fillId="0" borderId="0" xfId="0" applyNumberFormat="1"/>
    <xf numFmtId="3" fontId="0" fillId="0" borderId="0" xfId="0" applyNumberFormat="1"/>
    <xf numFmtId="0" fontId="8" fillId="0" borderId="0" xfId="0" applyFont="1" applyAlignment="1">
      <alignment horizontal="left"/>
    </xf>
    <xf numFmtId="0" fontId="6" fillId="0" borderId="0" xfId="0" applyFont="1"/>
    <xf numFmtId="164" fontId="0" fillId="3" borderId="1" xfId="0" applyNumberFormat="1" applyFill="1" applyBorder="1" applyAlignment="1">
      <alignment horizontal="right" wrapText="1"/>
    </xf>
    <xf numFmtId="3" fontId="0" fillId="3" borderId="1" xfId="0" applyNumberFormat="1" applyFill="1" applyBorder="1" applyAlignment="1">
      <alignment horizontal="right" wrapText="1"/>
    </xf>
    <xf numFmtId="164" fontId="2" fillId="3" borderId="1" xfId="0" applyNumberFormat="1" applyFont="1" applyFill="1" applyBorder="1" applyAlignment="1">
      <alignment horizontal="right" vertical="center" wrapText="1"/>
    </xf>
    <xf numFmtId="164" fontId="5" fillId="3" borderId="1" xfId="0" applyNumberFormat="1" applyFont="1" applyFill="1" applyBorder="1" applyAlignment="1">
      <alignment horizontal="right" wrapText="1"/>
    </xf>
    <xf numFmtId="3" fontId="5" fillId="3" borderId="1" xfId="0" applyNumberFormat="1" applyFont="1" applyFill="1" applyBorder="1" applyAlignment="1">
      <alignment horizontal="right" wrapText="1"/>
    </xf>
    <xf numFmtId="3" fontId="0" fillId="3" borderId="1" xfId="0" applyNumberFormat="1" applyFill="1" applyBorder="1" applyAlignment="1">
      <alignment wrapText="1"/>
    </xf>
    <xf numFmtId="0" fontId="1" fillId="0" borderId="0" xfId="0" applyFont="1" applyAlignment="1">
      <alignment wrapText="1"/>
    </xf>
    <xf numFmtId="3" fontId="0" fillId="3" borderId="1" xfId="0" applyNumberFormat="1" applyFill="1" applyBorder="1" applyAlignment="1" applyProtection="1">
      <alignment horizontal="right" wrapText="1"/>
      <protection locked="0"/>
    </xf>
    <xf numFmtId="164" fontId="5" fillId="3" borderId="1" xfId="0" applyNumberFormat="1" applyFont="1" applyFill="1" applyBorder="1" applyAlignment="1" applyProtection="1">
      <alignment horizontal="right" wrapText="1"/>
      <protection locked="0"/>
    </xf>
    <xf numFmtId="164" fontId="0" fillId="3" borderId="1" xfId="0" applyNumberFormat="1" applyFill="1" applyBorder="1" applyAlignment="1" applyProtection="1">
      <alignment horizontal="right" wrapText="1"/>
      <protection locked="0"/>
    </xf>
    <xf numFmtId="165" fontId="5" fillId="0" borderId="0" xfId="0" applyNumberFormat="1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3" fontId="2" fillId="3" borderId="1" xfId="0" applyNumberFormat="1" applyFont="1" applyFill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wrapText="1"/>
    </xf>
    <xf numFmtId="3" fontId="9" fillId="3" borderId="1" xfId="0" applyNumberFormat="1" applyFont="1" applyFill="1" applyBorder="1" applyAlignment="1">
      <alignment horizontal="right" wrapText="1"/>
    </xf>
    <xf numFmtId="3" fontId="5" fillId="3" borderId="1" xfId="0" applyNumberFormat="1" applyFont="1" applyFill="1" applyBorder="1" applyAlignment="1" applyProtection="1">
      <alignment horizontal="right" wrapText="1"/>
      <protection locked="0"/>
    </xf>
    <xf numFmtId="3" fontId="0" fillId="3" borderId="1" xfId="0" applyNumberFormat="1" applyFill="1" applyBorder="1"/>
    <xf numFmtId="0" fontId="0" fillId="0" borderId="2" xfId="0" applyBorder="1" applyAlignment="1">
      <alignment horizontal="right" vertical="top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right" vertical="top"/>
    </xf>
    <xf numFmtId="0" fontId="2" fillId="0" borderId="1" xfId="0" applyFont="1" applyBorder="1" applyAlignment="1">
      <alignment horizontal="left" vertical="top"/>
    </xf>
    <xf numFmtId="0" fontId="0" fillId="0" borderId="2" xfId="0" applyBorder="1" applyAlignment="1">
      <alignment horizontal="right" vertical="center"/>
    </xf>
  </cellXfs>
  <cellStyles count="3">
    <cellStyle name="Normal" xfId="0" builtinId="0"/>
    <cellStyle name="Normal 2" xfId="2" xr:uid="{0BC136A4-4FC8-4AE6-8010-999F79BD78DE}"/>
    <cellStyle name="Normal_ZR_Obrasci_200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93"/>
  <sheetViews>
    <sheetView tabSelected="1" view="pageBreakPreview" zoomScaleNormal="98" zoomScaleSheetLayoutView="100" workbookViewId="0">
      <selection activeCell="D82" sqref="D82"/>
    </sheetView>
  </sheetViews>
  <sheetFormatPr defaultRowHeight="12.75" x14ac:dyDescent="0.2"/>
  <cols>
    <col min="1" max="1" width="4.28515625" customWidth="1"/>
    <col min="2" max="2" width="7.7109375" customWidth="1"/>
    <col min="3" max="3" width="46.42578125" customWidth="1"/>
    <col min="4" max="4" width="13.85546875" customWidth="1"/>
    <col min="5" max="5" width="12.140625" customWidth="1"/>
    <col min="6" max="7" width="12.85546875" customWidth="1"/>
    <col min="8" max="8" width="11.7109375" customWidth="1"/>
    <col min="9" max="9" width="12.140625" customWidth="1"/>
    <col min="10" max="10" width="12.42578125" customWidth="1"/>
    <col min="11" max="11" width="10.42578125" customWidth="1"/>
    <col min="13" max="13" width="12.28515625" bestFit="1" customWidth="1"/>
  </cols>
  <sheetData>
    <row r="1" spans="1:10" ht="40.5" customHeight="1" x14ac:dyDescent="0.25">
      <c r="A1" s="52" t="s">
        <v>69</v>
      </c>
      <c r="B1" s="68" t="s">
        <v>94</v>
      </c>
      <c r="C1" s="68"/>
      <c r="D1" s="68"/>
      <c r="E1" s="68"/>
      <c r="F1" s="68"/>
      <c r="G1" s="52"/>
      <c r="H1" s="52"/>
      <c r="I1" s="52"/>
      <c r="J1" s="52"/>
    </row>
    <row r="2" spans="1:10" ht="18.75" customHeight="1" x14ac:dyDescent="0.25">
      <c r="A2" s="52"/>
      <c r="B2" s="52"/>
      <c r="C2" s="68"/>
      <c r="D2" s="68"/>
      <c r="E2" s="68"/>
      <c r="F2" s="52"/>
      <c r="G2" s="52"/>
      <c r="H2" s="52"/>
      <c r="I2" s="52"/>
      <c r="J2" s="52"/>
    </row>
    <row r="4" spans="1:10" ht="16.5" customHeight="1" x14ac:dyDescent="0.2">
      <c r="A4" s="31" t="s">
        <v>95</v>
      </c>
      <c r="B4" s="31"/>
      <c r="C4" s="31"/>
      <c r="D4" s="36" t="s">
        <v>93</v>
      </c>
      <c r="E4" s="36"/>
      <c r="F4" s="36"/>
      <c r="G4" s="36"/>
      <c r="H4" s="36"/>
      <c r="I4" s="71" t="s">
        <v>0</v>
      </c>
      <c r="J4" s="71"/>
    </row>
    <row r="5" spans="1:10" ht="25.5" x14ac:dyDescent="0.2">
      <c r="A5" s="16" t="s">
        <v>62</v>
      </c>
      <c r="B5" s="16" t="s">
        <v>67</v>
      </c>
      <c r="C5" s="16" t="s">
        <v>2</v>
      </c>
      <c r="D5" s="21" t="s">
        <v>92</v>
      </c>
      <c r="E5" s="21" t="s">
        <v>78</v>
      </c>
      <c r="F5" s="39" t="s">
        <v>83</v>
      </c>
      <c r="G5" s="21" t="s">
        <v>79</v>
      </c>
      <c r="H5" s="21" t="s">
        <v>80</v>
      </c>
      <c r="I5" s="16" t="s">
        <v>81</v>
      </c>
      <c r="J5" s="16" t="s">
        <v>82</v>
      </c>
    </row>
    <row r="6" spans="1:10" x14ac:dyDescent="0.2">
      <c r="A6" s="14">
        <v>1</v>
      </c>
      <c r="B6" s="14">
        <v>2</v>
      </c>
      <c r="C6" s="14">
        <v>3</v>
      </c>
      <c r="D6" s="14">
        <v>4</v>
      </c>
      <c r="E6" s="14">
        <v>6</v>
      </c>
      <c r="F6" s="14">
        <v>8</v>
      </c>
      <c r="G6" s="14">
        <v>10</v>
      </c>
      <c r="H6" s="14">
        <v>12</v>
      </c>
      <c r="I6" s="14">
        <v>14</v>
      </c>
      <c r="J6" s="14">
        <v>16</v>
      </c>
    </row>
    <row r="7" spans="1:10" ht="21" customHeight="1" x14ac:dyDescent="0.2">
      <c r="A7" s="19" t="s">
        <v>3</v>
      </c>
      <c r="B7" s="15">
        <v>700000</v>
      </c>
      <c r="C7" s="15" t="s">
        <v>4</v>
      </c>
      <c r="D7" s="10">
        <f>SUM(D8:D15)</f>
        <v>804096</v>
      </c>
      <c r="E7" s="10">
        <f t="shared" ref="E7:I7" si="0">SUM(E8:E15)</f>
        <v>499076</v>
      </c>
      <c r="F7" s="10">
        <f>SUM(F8:F14)</f>
        <v>165318</v>
      </c>
      <c r="G7" s="10">
        <f t="shared" si="0"/>
        <v>139402</v>
      </c>
      <c r="H7" s="10">
        <f t="shared" si="0"/>
        <v>300</v>
      </c>
      <c r="I7" s="10">
        <f t="shared" si="0"/>
        <v>0</v>
      </c>
      <c r="J7" s="10"/>
    </row>
    <row r="8" spans="1:10" ht="25.5" x14ac:dyDescent="0.2">
      <c r="A8" s="20" t="s">
        <v>58</v>
      </c>
      <c r="B8" s="7">
        <v>741400</v>
      </c>
      <c r="C8" s="7" t="s">
        <v>5</v>
      </c>
      <c r="D8" s="10">
        <f>E8+F8+G8</f>
        <v>400</v>
      </c>
      <c r="E8" s="46">
        <v>200</v>
      </c>
      <c r="F8" s="46">
        <v>100</v>
      </c>
      <c r="G8" s="46">
        <v>100</v>
      </c>
      <c r="H8" s="9"/>
      <c r="I8" s="8"/>
      <c r="J8" s="8"/>
    </row>
    <row r="9" spans="1:10" ht="25.5" x14ac:dyDescent="0.2">
      <c r="A9" s="38">
        <f>A8+1</f>
        <v>2</v>
      </c>
      <c r="B9" s="7">
        <v>742100</v>
      </c>
      <c r="C9" s="7" t="s">
        <v>6</v>
      </c>
      <c r="D9" s="10">
        <f t="shared" ref="D9:D15" si="1">E9+F9+G9+H9+I9</f>
        <v>3500</v>
      </c>
      <c r="E9" s="46"/>
      <c r="F9" s="46"/>
      <c r="G9" s="46">
        <v>3500</v>
      </c>
      <c r="H9" s="9"/>
      <c r="I9" s="8"/>
      <c r="J9" s="8"/>
    </row>
    <row r="10" spans="1:10" ht="25.5" x14ac:dyDescent="0.2">
      <c r="A10" s="38">
        <f t="shared" ref="A10:A11" si="2">A9+1</f>
        <v>3</v>
      </c>
      <c r="B10" s="7">
        <v>742300</v>
      </c>
      <c r="C10" s="7" t="s">
        <v>7</v>
      </c>
      <c r="D10" s="61">
        <f t="shared" si="1"/>
        <v>135702</v>
      </c>
      <c r="E10" s="46"/>
      <c r="F10" s="46"/>
      <c r="G10" s="46">
        <v>135702</v>
      </c>
      <c r="H10" s="46"/>
      <c r="I10" s="8"/>
      <c r="J10" s="8"/>
    </row>
    <row r="11" spans="1:10" ht="25.5" x14ac:dyDescent="0.2">
      <c r="A11" s="38">
        <f t="shared" si="2"/>
        <v>4</v>
      </c>
      <c r="B11" s="12">
        <v>744100</v>
      </c>
      <c r="C11" s="12" t="s">
        <v>8</v>
      </c>
      <c r="D11" s="61">
        <f t="shared" si="1"/>
        <v>300</v>
      </c>
      <c r="E11" s="49"/>
      <c r="F11" s="49"/>
      <c r="G11" s="49"/>
      <c r="H11" s="49">
        <v>300</v>
      </c>
      <c r="I11" s="13"/>
      <c r="J11" s="13"/>
    </row>
    <row r="12" spans="1:10" x14ac:dyDescent="0.2">
      <c r="A12" s="38">
        <v>5</v>
      </c>
      <c r="B12" s="12">
        <v>745100</v>
      </c>
      <c r="C12" s="12" t="s">
        <v>88</v>
      </c>
      <c r="D12" s="61">
        <f>F12+G12</f>
        <v>400</v>
      </c>
      <c r="E12" s="49"/>
      <c r="F12" s="49">
        <v>300</v>
      </c>
      <c r="G12" s="49">
        <v>100</v>
      </c>
      <c r="H12" s="49"/>
      <c r="I12" s="13"/>
      <c r="J12" s="13"/>
    </row>
    <row r="13" spans="1:10" x14ac:dyDescent="0.2">
      <c r="A13" s="38">
        <v>6</v>
      </c>
      <c r="B13" s="7">
        <v>771100</v>
      </c>
      <c r="C13" s="7" t="s">
        <v>70</v>
      </c>
      <c r="D13" s="10">
        <f t="shared" si="1"/>
        <v>500</v>
      </c>
      <c r="E13" s="46">
        <v>500</v>
      </c>
      <c r="F13" s="46"/>
      <c r="G13" s="46"/>
      <c r="H13" s="9"/>
      <c r="I13" s="8"/>
      <c r="J13" s="8"/>
    </row>
    <row r="14" spans="1:10" x14ac:dyDescent="0.2">
      <c r="A14" s="38">
        <v>7</v>
      </c>
      <c r="B14" s="7">
        <v>781100</v>
      </c>
      <c r="C14" s="7" t="s">
        <v>84</v>
      </c>
      <c r="D14" s="10">
        <f>E14+F14</f>
        <v>663294</v>
      </c>
      <c r="E14" s="46">
        <v>498376</v>
      </c>
      <c r="F14" s="46">
        <v>164918</v>
      </c>
      <c r="G14" s="46"/>
      <c r="H14" s="9"/>
      <c r="I14" s="8"/>
      <c r="J14" s="8"/>
    </row>
    <row r="15" spans="1:10" x14ac:dyDescent="0.2">
      <c r="A15" s="38">
        <v>8</v>
      </c>
      <c r="B15" s="7">
        <v>781121</v>
      </c>
      <c r="C15" s="12" t="s">
        <v>90</v>
      </c>
      <c r="D15" s="10">
        <f t="shared" si="1"/>
        <v>0</v>
      </c>
      <c r="E15" s="46"/>
      <c r="F15" s="46"/>
      <c r="G15" s="46"/>
      <c r="H15" s="9"/>
      <c r="I15" s="8"/>
      <c r="J15" s="8"/>
    </row>
    <row r="16" spans="1:10" ht="25.5" x14ac:dyDescent="0.2">
      <c r="A16" s="14" t="s">
        <v>9</v>
      </c>
      <c r="B16" s="15">
        <v>800000</v>
      </c>
      <c r="C16" s="15" t="s">
        <v>10</v>
      </c>
      <c r="D16" s="10">
        <f>G16</f>
        <v>6600</v>
      </c>
      <c r="E16" s="10">
        <f t="shared" ref="E16:I16" si="3">SUM(E17:E19)</f>
        <v>0</v>
      </c>
      <c r="F16" s="10">
        <f t="shared" si="3"/>
        <v>0</v>
      </c>
      <c r="G16" s="10">
        <f>SUM(G19)</f>
        <v>6600</v>
      </c>
      <c r="H16" s="10">
        <f t="shared" si="3"/>
        <v>0</v>
      </c>
      <c r="I16" s="10">
        <f t="shared" si="3"/>
        <v>0</v>
      </c>
      <c r="J16" s="10"/>
    </row>
    <row r="17" spans="1:11" ht="15" customHeight="1" x14ac:dyDescent="0.2">
      <c r="A17" s="6">
        <v>1</v>
      </c>
      <c r="B17" s="7">
        <v>811100</v>
      </c>
      <c r="C17" s="7" t="s">
        <v>86</v>
      </c>
      <c r="D17" s="9"/>
      <c r="E17" s="9"/>
      <c r="F17" s="9"/>
      <c r="G17" s="9"/>
      <c r="H17" s="9"/>
      <c r="I17" s="8"/>
      <c r="J17" s="8"/>
    </row>
    <row r="18" spans="1:11" ht="15" customHeight="1" x14ac:dyDescent="0.2">
      <c r="A18" s="6">
        <v>2</v>
      </c>
      <c r="B18" s="7">
        <v>813100</v>
      </c>
      <c r="C18" s="7" t="s">
        <v>87</v>
      </c>
      <c r="D18" s="9"/>
      <c r="E18" s="9"/>
      <c r="F18" s="9"/>
      <c r="G18" s="9"/>
      <c r="H18" s="9"/>
      <c r="I18" s="8"/>
      <c r="J18" s="8"/>
    </row>
    <row r="19" spans="1:11" ht="15" customHeight="1" x14ac:dyDescent="0.2">
      <c r="A19" s="6">
        <v>3</v>
      </c>
      <c r="B19" s="7">
        <v>823100</v>
      </c>
      <c r="C19" s="7" t="s">
        <v>61</v>
      </c>
      <c r="D19" s="9">
        <v>6600</v>
      </c>
      <c r="E19" s="9"/>
      <c r="F19" s="9"/>
      <c r="G19" s="9">
        <v>6600</v>
      </c>
      <c r="H19" s="9"/>
      <c r="I19" s="8"/>
      <c r="J19" s="8"/>
    </row>
    <row r="20" spans="1:11" ht="30" customHeight="1" x14ac:dyDescent="0.2">
      <c r="A20" s="14"/>
      <c r="B20" s="7"/>
      <c r="C20" s="15" t="s">
        <v>11</v>
      </c>
      <c r="D20" s="10">
        <f>D16+D7</f>
        <v>810696</v>
      </c>
      <c r="E20" s="10">
        <f>E7</f>
        <v>499076</v>
      </c>
      <c r="F20" s="10">
        <f>F16+F7</f>
        <v>165318</v>
      </c>
      <c r="G20" s="10">
        <f>G16+G7</f>
        <v>146002</v>
      </c>
      <c r="H20" s="10">
        <f>H7</f>
        <v>300</v>
      </c>
      <c r="I20" s="10">
        <f>I7+I16</f>
        <v>0</v>
      </c>
      <c r="J20" s="10"/>
    </row>
    <row r="21" spans="1:11" x14ac:dyDescent="0.2">
      <c r="A21" s="58"/>
      <c r="B21" s="57"/>
      <c r="C21" s="57"/>
      <c r="D21" s="57"/>
      <c r="E21" s="57"/>
      <c r="F21" s="57"/>
      <c r="G21" s="57"/>
      <c r="H21" s="57"/>
      <c r="I21" s="57"/>
      <c r="J21" s="57"/>
    </row>
    <row r="22" spans="1:11" x14ac:dyDescent="0.2">
      <c r="A22" s="58"/>
      <c r="B22" s="57"/>
      <c r="C22" s="57"/>
      <c r="D22" s="57"/>
      <c r="E22" s="57"/>
      <c r="F22" s="57"/>
      <c r="G22" s="57"/>
      <c r="H22" s="57"/>
      <c r="I22" s="57"/>
      <c r="J22" s="57"/>
    </row>
    <row r="23" spans="1:11" ht="12.75" customHeight="1" x14ac:dyDescent="0.2">
      <c r="A23" s="70" t="s">
        <v>85</v>
      </c>
      <c r="B23" s="70"/>
      <c r="C23" s="70"/>
      <c r="D23" s="70"/>
      <c r="E23" s="59"/>
      <c r="F23" s="59"/>
      <c r="G23" s="59"/>
      <c r="H23" s="59"/>
      <c r="I23" s="69" t="s">
        <v>0</v>
      </c>
      <c r="J23" s="69"/>
    </row>
    <row r="24" spans="1:11" ht="48.75" customHeight="1" x14ac:dyDescent="0.2">
      <c r="A24" s="16" t="s">
        <v>62</v>
      </c>
      <c r="B24" s="16" t="s">
        <v>67</v>
      </c>
      <c r="C24" s="16" t="s">
        <v>2</v>
      </c>
      <c r="D24" s="21" t="s">
        <v>92</v>
      </c>
      <c r="E24" s="21" t="s">
        <v>78</v>
      </c>
      <c r="F24" s="39" t="s">
        <v>83</v>
      </c>
      <c r="G24" s="21" t="s">
        <v>79</v>
      </c>
      <c r="H24" s="21" t="s">
        <v>80</v>
      </c>
      <c r="I24" s="16" t="s">
        <v>81</v>
      </c>
      <c r="J24" s="16" t="s">
        <v>82</v>
      </c>
      <c r="K24" t="s">
        <v>69</v>
      </c>
    </row>
    <row r="25" spans="1:11" ht="12" customHeight="1" x14ac:dyDescent="0.2">
      <c r="A25" s="16">
        <v>1</v>
      </c>
      <c r="B25" s="16">
        <v>2</v>
      </c>
      <c r="C25" s="16">
        <v>3</v>
      </c>
      <c r="D25" s="16">
        <v>4</v>
      </c>
      <c r="E25" s="16">
        <v>6</v>
      </c>
      <c r="F25" s="16">
        <v>8</v>
      </c>
      <c r="G25" s="16">
        <v>10</v>
      </c>
      <c r="H25" s="16">
        <v>12</v>
      </c>
      <c r="I25" s="16">
        <v>14</v>
      </c>
      <c r="J25" s="16">
        <v>16</v>
      </c>
    </row>
    <row r="26" spans="1:11" x14ac:dyDescent="0.2">
      <c r="A26" s="16" t="s">
        <v>12</v>
      </c>
      <c r="B26" s="16">
        <v>400000</v>
      </c>
      <c r="C26" s="16" t="s">
        <v>13</v>
      </c>
      <c r="D26" s="28">
        <f>SUM(D27:D69)</f>
        <v>843538</v>
      </c>
      <c r="E26" s="60">
        <f>SUM(E27:E65)</f>
        <v>499076</v>
      </c>
      <c r="F26" s="60">
        <f>SUM(F27:F69)</f>
        <v>197157</v>
      </c>
      <c r="G26" s="60">
        <f>SUM(G27:G69)</f>
        <v>147005</v>
      </c>
      <c r="H26" s="60">
        <f>SUM(H27:H69)</f>
        <v>300</v>
      </c>
      <c r="I26" s="60"/>
      <c r="J26" s="28"/>
      <c r="K26" s="1" t="s">
        <v>69</v>
      </c>
    </row>
    <row r="27" spans="1:11" x14ac:dyDescent="0.2">
      <c r="A27" s="6">
        <v>1</v>
      </c>
      <c r="B27" s="6">
        <v>411100</v>
      </c>
      <c r="C27" s="7" t="s">
        <v>14</v>
      </c>
      <c r="D27" s="60">
        <f>E27+F27+G27+H27+I27</f>
        <v>457240</v>
      </c>
      <c r="E27" s="47">
        <v>282641</v>
      </c>
      <c r="F27" s="47">
        <v>116657</v>
      </c>
      <c r="G27" s="47">
        <v>57942</v>
      </c>
      <c r="H27" s="47"/>
      <c r="I27" s="53"/>
      <c r="J27" s="33"/>
      <c r="K27" s="1" t="s">
        <v>69</v>
      </c>
    </row>
    <row r="28" spans="1:11" ht="12.75" customHeight="1" x14ac:dyDescent="0.2">
      <c r="A28" s="6">
        <f>A27+1</f>
        <v>2</v>
      </c>
      <c r="B28" s="6">
        <v>412100</v>
      </c>
      <c r="C28" s="7" t="s">
        <v>15</v>
      </c>
      <c r="D28" s="60">
        <f>E28+F28+G28+H28+I28</f>
        <v>46442</v>
      </c>
      <c r="E28" s="47">
        <v>28515</v>
      </c>
      <c r="F28" s="47">
        <v>12133</v>
      </c>
      <c r="G28" s="47">
        <v>5794</v>
      </c>
      <c r="H28" s="47"/>
      <c r="I28" s="53"/>
      <c r="J28" s="33"/>
      <c r="K28" s="1"/>
    </row>
    <row r="29" spans="1:11" x14ac:dyDescent="0.2">
      <c r="A29" s="6">
        <f t="shared" ref="A29:A69" si="4">A28+1</f>
        <v>3</v>
      </c>
      <c r="B29" s="6">
        <v>412200</v>
      </c>
      <c r="C29" s="7" t="s">
        <v>16</v>
      </c>
      <c r="D29" s="60">
        <f>E29+F29+G29+H29+I29</f>
        <v>24403</v>
      </c>
      <c r="E29" s="47">
        <v>15170</v>
      </c>
      <c r="F29" s="47">
        <v>6249</v>
      </c>
      <c r="G29" s="47">
        <v>2984</v>
      </c>
      <c r="H29" s="47"/>
      <c r="I29" s="53"/>
      <c r="J29" s="33"/>
      <c r="K29" s="1"/>
    </row>
    <row r="30" spans="1:11" x14ac:dyDescent="0.2">
      <c r="A30" s="6">
        <f t="shared" si="4"/>
        <v>4</v>
      </c>
      <c r="B30" s="6">
        <v>413100</v>
      </c>
      <c r="C30" s="7" t="s">
        <v>17</v>
      </c>
      <c r="D30" s="28">
        <f>E30+F30+G30+H30+I30</f>
        <v>0</v>
      </c>
      <c r="E30" s="47"/>
      <c r="F30" s="47"/>
      <c r="G30" s="62"/>
      <c r="H30" s="47"/>
      <c r="I30" s="53"/>
      <c r="J30" s="33"/>
      <c r="K30" s="1"/>
    </row>
    <row r="31" spans="1:11" ht="25.5" x14ac:dyDescent="0.2">
      <c r="A31" s="6">
        <f t="shared" si="4"/>
        <v>5</v>
      </c>
      <c r="B31" s="6">
        <v>414100</v>
      </c>
      <c r="C31" s="7" t="s">
        <v>18</v>
      </c>
      <c r="D31" s="28">
        <f>E31+F31+G31+H31+I31</f>
        <v>500</v>
      </c>
      <c r="E31" s="47">
        <v>500</v>
      </c>
      <c r="F31" s="47"/>
      <c r="G31" s="47"/>
      <c r="H31" s="47"/>
      <c r="I31" s="53"/>
      <c r="J31" s="33"/>
      <c r="K31" s="1"/>
    </row>
    <row r="32" spans="1:11" x14ac:dyDescent="0.2">
      <c r="A32" s="6">
        <f t="shared" si="4"/>
        <v>6</v>
      </c>
      <c r="B32" s="6">
        <v>414300</v>
      </c>
      <c r="C32" s="7" t="s">
        <v>19</v>
      </c>
      <c r="D32" s="28">
        <f t="shared" ref="D32:D79" si="5">E32+F32+G32+H32+I32</f>
        <v>9715</v>
      </c>
      <c r="E32" s="47">
        <v>7315</v>
      </c>
      <c r="F32" s="47">
        <v>1200</v>
      </c>
      <c r="G32" s="47">
        <v>1200</v>
      </c>
      <c r="H32" s="47"/>
      <c r="I32" s="53"/>
      <c r="J32" s="33"/>
      <c r="K32" s="1"/>
    </row>
    <row r="33" spans="1:17" ht="26.25" customHeight="1" x14ac:dyDescent="0.2">
      <c r="A33" s="6">
        <f t="shared" si="4"/>
        <v>7</v>
      </c>
      <c r="B33" s="6">
        <v>414400</v>
      </c>
      <c r="C33" s="7" t="s">
        <v>20</v>
      </c>
      <c r="D33" s="60">
        <f t="shared" si="5"/>
        <v>1790</v>
      </c>
      <c r="E33" s="47">
        <v>950</v>
      </c>
      <c r="F33" s="47">
        <v>540</v>
      </c>
      <c r="G33" s="47">
        <v>300</v>
      </c>
      <c r="H33" s="47"/>
      <c r="I33" s="53"/>
      <c r="J33" s="33"/>
      <c r="K33" s="1"/>
    </row>
    <row r="34" spans="1:17" x14ac:dyDescent="0.2">
      <c r="A34" s="6">
        <f t="shared" si="4"/>
        <v>8</v>
      </c>
      <c r="B34" s="6">
        <v>415100</v>
      </c>
      <c r="C34" s="7" t="s">
        <v>21</v>
      </c>
      <c r="D34" s="60">
        <f t="shared" si="5"/>
        <v>17062</v>
      </c>
      <c r="E34" s="47">
        <v>10215</v>
      </c>
      <c r="F34" s="47">
        <v>4632</v>
      </c>
      <c r="G34" s="47">
        <v>2215</v>
      </c>
      <c r="H34" s="47"/>
      <c r="I34" s="53"/>
      <c r="J34" s="33"/>
      <c r="K34" s="1"/>
    </row>
    <row r="35" spans="1:17" ht="12.75" customHeight="1" x14ac:dyDescent="0.2">
      <c r="A35" s="6">
        <f t="shared" si="4"/>
        <v>9</v>
      </c>
      <c r="B35" s="6">
        <v>416100</v>
      </c>
      <c r="C35" s="7" t="s">
        <v>22</v>
      </c>
      <c r="D35" s="60">
        <f t="shared" si="5"/>
        <v>5434</v>
      </c>
      <c r="E35" s="47">
        <v>2995</v>
      </c>
      <c r="F35" s="47">
        <v>909</v>
      </c>
      <c r="G35" s="47">
        <v>1530</v>
      </c>
      <c r="H35" s="47"/>
      <c r="I35" s="53"/>
      <c r="J35" s="33"/>
      <c r="K35" s="1"/>
    </row>
    <row r="36" spans="1:17" ht="13.5" customHeight="1" x14ac:dyDescent="0.2">
      <c r="A36" s="6">
        <f t="shared" si="4"/>
        <v>10</v>
      </c>
      <c r="B36" s="6">
        <v>421100</v>
      </c>
      <c r="C36" s="7" t="s">
        <v>23</v>
      </c>
      <c r="D36" s="60">
        <f t="shared" si="5"/>
        <v>1810</v>
      </c>
      <c r="E36" s="47">
        <v>210</v>
      </c>
      <c r="F36" s="47">
        <v>700</v>
      </c>
      <c r="G36" s="47">
        <v>900</v>
      </c>
      <c r="H36" s="47"/>
      <c r="I36" s="53"/>
      <c r="J36" s="33"/>
      <c r="K36" s="1"/>
      <c r="M36" s="42" t="s">
        <v>69</v>
      </c>
    </row>
    <row r="37" spans="1:17" x14ac:dyDescent="0.2">
      <c r="A37" s="6">
        <f t="shared" si="4"/>
        <v>11</v>
      </c>
      <c r="B37" s="6">
        <v>421200</v>
      </c>
      <c r="C37" s="7" t="s">
        <v>24</v>
      </c>
      <c r="D37" s="60">
        <f t="shared" si="5"/>
        <v>63035</v>
      </c>
      <c r="E37" s="47">
        <v>35238</v>
      </c>
      <c r="F37" s="47">
        <v>15162</v>
      </c>
      <c r="G37" s="50">
        <v>12635</v>
      </c>
      <c r="H37" s="50"/>
      <c r="I37" s="63"/>
      <c r="J37" s="34"/>
      <c r="K37" s="1"/>
      <c r="M37" s="42"/>
    </row>
    <row r="38" spans="1:17" x14ac:dyDescent="0.2">
      <c r="A38" s="6">
        <f t="shared" si="4"/>
        <v>12</v>
      </c>
      <c r="B38" s="6">
        <v>421300</v>
      </c>
      <c r="C38" s="7" t="s">
        <v>25</v>
      </c>
      <c r="D38" s="60">
        <f t="shared" si="5"/>
        <v>26600</v>
      </c>
      <c r="E38" s="47">
        <v>6600</v>
      </c>
      <c r="F38" s="47">
        <v>7200</v>
      </c>
      <c r="G38" s="47">
        <v>12800</v>
      </c>
      <c r="H38" s="47"/>
      <c r="I38" s="53"/>
      <c r="J38" s="33"/>
      <c r="K38" s="1"/>
    </row>
    <row r="39" spans="1:17" x14ac:dyDescent="0.2">
      <c r="A39" s="6">
        <f t="shared" si="4"/>
        <v>13</v>
      </c>
      <c r="B39" s="6">
        <v>421400</v>
      </c>
      <c r="C39" s="7" t="s">
        <v>26</v>
      </c>
      <c r="D39" s="60">
        <f t="shared" si="5"/>
        <v>2410</v>
      </c>
      <c r="E39" s="47">
        <v>735</v>
      </c>
      <c r="F39" s="47">
        <v>1275</v>
      </c>
      <c r="G39" s="47">
        <v>400</v>
      </c>
      <c r="H39" s="47"/>
      <c r="I39" s="53"/>
      <c r="J39" s="33"/>
      <c r="K39" s="1"/>
    </row>
    <row r="40" spans="1:17" x14ac:dyDescent="0.2">
      <c r="A40" s="6">
        <f t="shared" si="4"/>
        <v>14</v>
      </c>
      <c r="B40" s="6">
        <v>421500</v>
      </c>
      <c r="C40" s="7" t="s">
        <v>27</v>
      </c>
      <c r="D40" s="28">
        <f t="shared" si="5"/>
        <v>9900</v>
      </c>
      <c r="E40" s="50">
        <v>2400</v>
      </c>
      <c r="F40" s="50">
        <v>3500</v>
      </c>
      <c r="G40" s="50">
        <v>4000</v>
      </c>
      <c r="H40" s="50"/>
      <c r="I40" s="53"/>
      <c r="J40" s="33"/>
      <c r="K40" s="1"/>
    </row>
    <row r="41" spans="1:17" x14ac:dyDescent="0.2">
      <c r="A41" s="6">
        <f t="shared" si="4"/>
        <v>15</v>
      </c>
      <c r="B41" s="6">
        <v>421900</v>
      </c>
      <c r="C41" s="7" t="s">
        <v>28</v>
      </c>
      <c r="D41" s="28">
        <f t="shared" si="5"/>
        <v>580</v>
      </c>
      <c r="E41" s="47"/>
      <c r="F41" s="47"/>
      <c r="G41" s="47">
        <v>580</v>
      </c>
      <c r="H41" s="47"/>
      <c r="I41" s="53"/>
      <c r="J41" s="33"/>
      <c r="K41" s="1"/>
    </row>
    <row r="42" spans="1:17" ht="12.75" customHeight="1" x14ac:dyDescent="0.2">
      <c r="A42" s="6">
        <f t="shared" si="4"/>
        <v>16</v>
      </c>
      <c r="B42" s="6">
        <v>422100</v>
      </c>
      <c r="C42" s="7" t="s">
        <v>29</v>
      </c>
      <c r="D42" s="28">
        <f t="shared" si="5"/>
        <v>1600</v>
      </c>
      <c r="E42" s="51"/>
      <c r="F42" s="51"/>
      <c r="G42" s="51">
        <v>1600</v>
      </c>
      <c r="H42" s="51"/>
      <c r="I42" s="51"/>
      <c r="J42" s="32"/>
      <c r="K42" s="1"/>
    </row>
    <row r="43" spans="1:17" ht="12.75" customHeight="1" x14ac:dyDescent="0.2">
      <c r="A43" s="6">
        <f t="shared" si="4"/>
        <v>17</v>
      </c>
      <c r="B43" s="6">
        <v>422200</v>
      </c>
      <c r="C43" s="7" t="s">
        <v>30</v>
      </c>
      <c r="D43" s="28">
        <f t="shared" si="5"/>
        <v>150</v>
      </c>
      <c r="E43" s="51"/>
      <c r="F43" s="51"/>
      <c r="G43" s="51">
        <v>150</v>
      </c>
      <c r="H43" s="51"/>
      <c r="I43" s="64"/>
      <c r="J43" s="35"/>
      <c r="K43" s="1"/>
    </row>
    <row r="44" spans="1:17" ht="12.75" customHeight="1" x14ac:dyDescent="0.2">
      <c r="A44" s="6">
        <f t="shared" si="4"/>
        <v>18</v>
      </c>
      <c r="B44" s="6">
        <v>422900</v>
      </c>
      <c r="C44" s="7" t="s">
        <v>89</v>
      </c>
      <c r="D44" s="28">
        <f t="shared" si="5"/>
        <v>400</v>
      </c>
      <c r="E44" s="51"/>
      <c r="F44" s="51"/>
      <c r="G44" s="51">
        <v>400</v>
      </c>
      <c r="H44" s="51"/>
      <c r="I44" s="64"/>
      <c r="J44" s="35"/>
      <c r="K44" s="1"/>
    </row>
    <row r="45" spans="1:17" x14ac:dyDescent="0.2">
      <c r="A45" s="6">
        <f t="shared" si="4"/>
        <v>19</v>
      </c>
      <c r="B45" s="6">
        <v>423200</v>
      </c>
      <c r="C45" s="7" t="s">
        <v>31</v>
      </c>
      <c r="D45" s="28">
        <f t="shared" si="5"/>
        <v>4250</v>
      </c>
      <c r="E45" s="47">
        <v>1750</v>
      </c>
      <c r="F45" s="47">
        <v>1700</v>
      </c>
      <c r="G45" s="47">
        <v>800</v>
      </c>
      <c r="H45" s="47"/>
      <c r="I45" s="53"/>
      <c r="J45" s="33"/>
      <c r="K45" s="1"/>
    </row>
    <row r="46" spans="1:17" ht="12.75" customHeight="1" x14ac:dyDescent="0.2">
      <c r="A46" s="6">
        <f t="shared" si="4"/>
        <v>20</v>
      </c>
      <c r="B46" s="6">
        <v>423300</v>
      </c>
      <c r="C46" s="7" t="s">
        <v>32</v>
      </c>
      <c r="D46" s="60">
        <f t="shared" si="5"/>
        <v>3200</v>
      </c>
      <c r="E46" s="47">
        <v>1500</v>
      </c>
      <c r="F46" s="47"/>
      <c r="G46" s="47">
        <v>1700</v>
      </c>
      <c r="H46" s="47"/>
      <c r="I46" s="53"/>
      <c r="J46" s="33"/>
      <c r="K46" s="1"/>
    </row>
    <row r="47" spans="1:17" x14ac:dyDescent="0.2">
      <c r="A47" s="6">
        <f t="shared" si="4"/>
        <v>21</v>
      </c>
      <c r="B47" s="6">
        <v>423400</v>
      </c>
      <c r="C47" s="7" t="s">
        <v>33</v>
      </c>
      <c r="D47" s="60">
        <f t="shared" si="5"/>
        <v>1600</v>
      </c>
      <c r="E47" s="50">
        <v>400</v>
      </c>
      <c r="F47" s="50">
        <v>600</v>
      </c>
      <c r="G47" s="50">
        <v>600</v>
      </c>
      <c r="H47" s="50"/>
      <c r="I47" s="53"/>
      <c r="J47" s="33"/>
      <c r="K47" s="1"/>
      <c r="L47" s="1"/>
      <c r="M47" s="1"/>
      <c r="N47" s="1"/>
      <c r="O47" s="1"/>
      <c r="P47" s="1"/>
      <c r="Q47" s="1"/>
    </row>
    <row r="48" spans="1:17" x14ac:dyDescent="0.2">
      <c r="A48" s="6">
        <f t="shared" si="4"/>
        <v>22</v>
      </c>
      <c r="B48" s="11">
        <v>423500</v>
      </c>
      <c r="C48" s="12" t="s">
        <v>34</v>
      </c>
      <c r="D48" s="60">
        <f t="shared" si="5"/>
        <v>11200</v>
      </c>
      <c r="E48" s="50"/>
      <c r="F48" s="50"/>
      <c r="G48" s="47">
        <v>11200</v>
      </c>
      <c r="H48" s="50"/>
      <c r="I48" s="53"/>
      <c r="J48" s="33"/>
      <c r="K48" s="1"/>
      <c r="L48" s="1"/>
      <c r="M48" s="1"/>
      <c r="N48" s="1"/>
      <c r="O48" s="1"/>
    </row>
    <row r="49" spans="1:41" x14ac:dyDescent="0.2">
      <c r="A49" s="6">
        <f t="shared" si="4"/>
        <v>23</v>
      </c>
      <c r="B49" s="6">
        <v>423700</v>
      </c>
      <c r="C49" s="7" t="s">
        <v>35</v>
      </c>
      <c r="D49" s="60">
        <f t="shared" si="5"/>
        <v>3000</v>
      </c>
      <c r="E49" s="47"/>
      <c r="F49" s="47"/>
      <c r="G49" s="47">
        <v>2900</v>
      </c>
      <c r="H49" s="47">
        <v>100</v>
      </c>
      <c r="I49" s="53"/>
      <c r="J49" s="33"/>
      <c r="K49" s="1"/>
    </row>
    <row r="50" spans="1:41" x14ac:dyDescent="0.2">
      <c r="A50" s="6">
        <f t="shared" si="4"/>
        <v>24</v>
      </c>
      <c r="B50" s="6">
        <v>423900</v>
      </c>
      <c r="C50" s="7" t="s">
        <v>57</v>
      </c>
      <c r="D50" s="60">
        <f>G50+H50</f>
        <v>2100</v>
      </c>
      <c r="E50" s="47"/>
      <c r="F50" s="47"/>
      <c r="G50" s="47">
        <v>1900</v>
      </c>
      <c r="H50" s="47">
        <v>200</v>
      </c>
      <c r="I50" s="53"/>
      <c r="J50" s="33"/>
      <c r="K50" s="1"/>
    </row>
    <row r="51" spans="1:41" x14ac:dyDescent="0.2">
      <c r="A51" s="6">
        <f t="shared" si="4"/>
        <v>25</v>
      </c>
      <c r="B51" s="6">
        <v>424300</v>
      </c>
      <c r="C51" s="7" t="s">
        <v>36</v>
      </c>
      <c r="D51" s="60">
        <f t="shared" si="5"/>
        <v>6730</v>
      </c>
      <c r="E51" s="47">
        <v>1030</v>
      </c>
      <c r="F51" s="47">
        <v>1100</v>
      </c>
      <c r="G51" s="47">
        <v>4600</v>
      </c>
      <c r="H51" s="47"/>
      <c r="I51" s="53"/>
      <c r="J51" s="33"/>
      <c r="K51" s="1"/>
    </row>
    <row r="52" spans="1:41" x14ac:dyDescent="0.2">
      <c r="A52" s="6">
        <f t="shared" si="4"/>
        <v>26</v>
      </c>
      <c r="B52" s="11">
        <v>424900</v>
      </c>
      <c r="C52" s="12" t="s">
        <v>37</v>
      </c>
      <c r="D52" s="60">
        <f t="shared" si="5"/>
        <v>1000</v>
      </c>
      <c r="E52" s="50"/>
      <c r="F52" s="50"/>
      <c r="G52" s="50">
        <v>1000</v>
      </c>
      <c r="H52" s="50"/>
      <c r="I52" s="63"/>
      <c r="J52" s="34"/>
      <c r="K52" s="1"/>
      <c r="L52" s="1"/>
      <c r="M52" s="1"/>
      <c r="N52" s="1"/>
      <c r="O52" s="1"/>
    </row>
    <row r="53" spans="1:41" ht="12.75" customHeight="1" x14ac:dyDescent="0.2">
      <c r="A53" s="6">
        <f t="shared" si="4"/>
        <v>27</v>
      </c>
      <c r="B53" s="11">
        <v>425100</v>
      </c>
      <c r="C53" s="7" t="s">
        <v>38</v>
      </c>
      <c r="D53" s="60">
        <f t="shared" si="5"/>
        <v>3550</v>
      </c>
      <c r="E53" s="50">
        <v>2000</v>
      </c>
      <c r="F53" s="50">
        <v>1000</v>
      </c>
      <c r="G53" s="50">
        <v>550</v>
      </c>
      <c r="H53" s="50"/>
      <c r="I53" s="63"/>
      <c r="J53" s="34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</row>
    <row r="54" spans="1:41" x14ac:dyDescent="0.2">
      <c r="A54" s="6">
        <f t="shared" si="4"/>
        <v>28</v>
      </c>
      <c r="B54" s="6">
        <v>425200</v>
      </c>
      <c r="C54" s="7" t="s">
        <v>39</v>
      </c>
      <c r="D54" s="60">
        <f t="shared" si="5"/>
        <v>4600</v>
      </c>
      <c r="E54" s="47">
        <v>1000</v>
      </c>
      <c r="F54" s="47">
        <v>1900</v>
      </c>
      <c r="G54" s="47">
        <v>1700</v>
      </c>
      <c r="H54" s="47"/>
      <c r="I54" s="53"/>
      <c r="J54" s="3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41" x14ac:dyDescent="0.2">
      <c r="A55" s="6">
        <f t="shared" si="4"/>
        <v>29</v>
      </c>
      <c r="B55" s="6">
        <v>426100</v>
      </c>
      <c r="C55" s="7" t="s">
        <v>40</v>
      </c>
      <c r="D55" s="60">
        <f t="shared" si="5"/>
        <v>2400</v>
      </c>
      <c r="E55" s="47">
        <v>900</v>
      </c>
      <c r="F55" s="47">
        <v>700</v>
      </c>
      <c r="G55" s="47">
        <v>800</v>
      </c>
      <c r="H55" s="47"/>
      <c r="I55" s="53"/>
      <c r="J55" s="33"/>
      <c r="K55" s="1"/>
    </row>
    <row r="56" spans="1:41" ht="25.5" x14ac:dyDescent="0.2">
      <c r="A56" s="6">
        <f t="shared" si="4"/>
        <v>30</v>
      </c>
      <c r="B56" s="6">
        <v>426300</v>
      </c>
      <c r="C56" s="7" t="s">
        <v>41</v>
      </c>
      <c r="D56" s="60">
        <f t="shared" si="5"/>
        <v>700</v>
      </c>
      <c r="E56" s="47"/>
      <c r="F56" s="47"/>
      <c r="G56" s="47">
        <v>700</v>
      </c>
      <c r="H56" s="47"/>
      <c r="I56" s="53"/>
      <c r="J56" s="33"/>
      <c r="K56" s="1"/>
    </row>
    <row r="57" spans="1:41" x14ac:dyDescent="0.2">
      <c r="A57" s="6">
        <f t="shared" si="4"/>
        <v>31</v>
      </c>
      <c r="B57" s="6">
        <v>426400</v>
      </c>
      <c r="C57" s="7" t="s">
        <v>42</v>
      </c>
      <c r="D57" s="60">
        <f t="shared" si="5"/>
        <v>3000</v>
      </c>
      <c r="E57" s="47">
        <v>800</v>
      </c>
      <c r="F57" s="47">
        <v>800</v>
      </c>
      <c r="G57" s="47">
        <v>1400</v>
      </c>
      <c r="H57" s="47"/>
      <c r="I57" s="53"/>
      <c r="J57" s="33"/>
      <c r="K57" s="1"/>
    </row>
    <row r="58" spans="1:41" x14ac:dyDescent="0.2">
      <c r="A58" s="6">
        <f t="shared" si="4"/>
        <v>32</v>
      </c>
      <c r="B58" s="6">
        <v>426500</v>
      </c>
      <c r="C58" s="7" t="s">
        <v>71</v>
      </c>
      <c r="D58" s="60">
        <f t="shared" si="5"/>
        <v>540</v>
      </c>
      <c r="E58" s="47">
        <v>450</v>
      </c>
      <c r="F58" s="47">
        <v>70</v>
      </c>
      <c r="G58" s="47">
        <v>20</v>
      </c>
      <c r="H58" s="47"/>
      <c r="I58" s="53"/>
      <c r="J58" s="33"/>
      <c r="K58" s="1"/>
    </row>
    <row r="59" spans="1:41" x14ac:dyDescent="0.2">
      <c r="A59" s="6">
        <f t="shared" si="4"/>
        <v>33</v>
      </c>
      <c r="B59" s="6">
        <v>426700</v>
      </c>
      <c r="C59" s="7" t="s">
        <v>43</v>
      </c>
      <c r="D59" s="60">
        <f t="shared" si="5"/>
        <v>76000</v>
      </c>
      <c r="E59" s="50">
        <v>67000</v>
      </c>
      <c r="F59" s="50">
        <v>8000</v>
      </c>
      <c r="G59" s="50">
        <v>1000</v>
      </c>
      <c r="H59" s="50"/>
      <c r="I59" s="63"/>
      <c r="J59" s="34"/>
      <c r="K59" s="1"/>
      <c r="L59" s="1"/>
      <c r="M59" s="1"/>
      <c r="N59" s="1"/>
    </row>
    <row r="60" spans="1:41" ht="24" customHeight="1" x14ac:dyDescent="0.2">
      <c r="A60" s="6">
        <f t="shared" si="4"/>
        <v>34</v>
      </c>
      <c r="B60" s="6">
        <v>426800</v>
      </c>
      <c r="C60" s="7" t="s">
        <v>44</v>
      </c>
      <c r="D60" s="60">
        <f t="shared" si="5"/>
        <v>36400</v>
      </c>
      <c r="E60" s="47">
        <v>21000</v>
      </c>
      <c r="F60" s="47">
        <v>8500</v>
      </c>
      <c r="G60" s="47">
        <v>6900</v>
      </c>
      <c r="H60" s="47"/>
      <c r="I60" s="53"/>
      <c r="J60" s="33"/>
      <c r="K60" s="1"/>
      <c r="L60" s="1"/>
    </row>
    <row r="61" spans="1:41" ht="16.5" customHeight="1" x14ac:dyDescent="0.2">
      <c r="A61" s="6">
        <f t="shared" si="4"/>
        <v>35</v>
      </c>
      <c r="B61" s="6">
        <v>426900</v>
      </c>
      <c r="C61" s="7" t="s">
        <v>45</v>
      </c>
      <c r="D61" s="60">
        <f t="shared" si="5"/>
        <v>9744</v>
      </c>
      <c r="E61" s="47">
        <v>4744</v>
      </c>
      <c r="F61" s="47">
        <v>2600</v>
      </c>
      <c r="G61" s="47">
        <v>2400</v>
      </c>
      <c r="H61" s="47"/>
      <c r="I61" s="53"/>
      <c r="J61" s="33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41" ht="18" customHeight="1" x14ac:dyDescent="0.2">
      <c r="A62" s="6">
        <f t="shared" si="4"/>
        <v>36</v>
      </c>
      <c r="B62" s="6">
        <v>441300</v>
      </c>
      <c r="C62" s="7" t="s">
        <v>72</v>
      </c>
      <c r="D62" s="60">
        <f t="shared" si="5"/>
        <v>15</v>
      </c>
      <c r="E62" s="47"/>
      <c r="F62" s="47"/>
      <c r="G62" s="47">
        <v>15</v>
      </c>
      <c r="H62" s="47"/>
      <c r="I62" s="53"/>
      <c r="J62" s="33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</row>
    <row r="63" spans="1:41" x14ac:dyDescent="0.2">
      <c r="A63" s="6">
        <f t="shared" si="4"/>
        <v>37</v>
      </c>
      <c r="B63" s="6">
        <v>444200</v>
      </c>
      <c r="C63" s="7" t="s">
        <v>65</v>
      </c>
      <c r="D63" s="60">
        <f t="shared" si="5"/>
        <v>50</v>
      </c>
      <c r="E63" s="47"/>
      <c r="F63" s="47"/>
      <c r="G63" s="47">
        <v>50</v>
      </c>
      <c r="H63" s="47"/>
      <c r="I63" s="53"/>
      <c r="J63" s="33"/>
      <c r="K63" s="1"/>
    </row>
    <row r="64" spans="1:41" x14ac:dyDescent="0.2">
      <c r="A64" s="6">
        <f t="shared" si="4"/>
        <v>38</v>
      </c>
      <c r="B64" s="6">
        <v>465100</v>
      </c>
      <c r="C64" s="7" t="s">
        <v>73</v>
      </c>
      <c r="D64" s="60">
        <f t="shared" si="5"/>
        <v>3008</v>
      </c>
      <c r="E64" s="47">
        <v>3008</v>
      </c>
      <c r="F64" s="47"/>
      <c r="G64" s="47"/>
      <c r="H64" s="47"/>
      <c r="I64" s="53"/>
      <c r="J64" s="33"/>
      <c r="K64" s="1"/>
    </row>
    <row r="65" spans="1:16" x14ac:dyDescent="0.2">
      <c r="A65" s="6">
        <f t="shared" si="4"/>
        <v>39</v>
      </c>
      <c r="B65" s="6">
        <v>482100</v>
      </c>
      <c r="C65" s="7" t="s">
        <v>46</v>
      </c>
      <c r="D65" s="60">
        <f t="shared" si="5"/>
        <v>90</v>
      </c>
      <c r="E65" s="47">
        <v>10</v>
      </c>
      <c r="F65" s="47">
        <v>30</v>
      </c>
      <c r="G65" s="47">
        <v>50</v>
      </c>
      <c r="H65" s="47"/>
      <c r="I65" s="53"/>
      <c r="J65" s="33"/>
      <c r="K65" s="1"/>
    </row>
    <row r="66" spans="1:16" x14ac:dyDescent="0.2">
      <c r="A66" s="6">
        <f t="shared" si="4"/>
        <v>40</v>
      </c>
      <c r="B66" s="6">
        <v>482200</v>
      </c>
      <c r="C66" s="7" t="s">
        <v>47</v>
      </c>
      <c r="D66" s="60">
        <f t="shared" si="5"/>
        <v>170</v>
      </c>
      <c r="E66" s="47"/>
      <c r="F66" s="47"/>
      <c r="G66" s="47">
        <v>170</v>
      </c>
      <c r="H66" s="47"/>
      <c r="I66" s="53"/>
      <c r="J66" s="33"/>
      <c r="K66" s="1"/>
    </row>
    <row r="67" spans="1:16" x14ac:dyDescent="0.2">
      <c r="A67" s="6">
        <f t="shared" si="4"/>
        <v>41</v>
      </c>
      <c r="B67" s="6">
        <v>482300</v>
      </c>
      <c r="C67" s="7" t="s">
        <v>48</v>
      </c>
      <c r="D67" s="60">
        <f t="shared" si="5"/>
        <v>0</v>
      </c>
      <c r="E67" s="47"/>
      <c r="F67" s="47"/>
      <c r="G67" s="47"/>
      <c r="H67" s="47"/>
      <c r="I67" s="53"/>
      <c r="J67" s="33"/>
      <c r="K67" s="1"/>
    </row>
    <row r="68" spans="1:16" ht="12.75" customHeight="1" x14ac:dyDescent="0.2">
      <c r="A68" s="6">
        <f t="shared" si="4"/>
        <v>42</v>
      </c>
      <c r="B68" s="6">
        <v>483100</v>
      </c>
      <c r="C68" s="7" t="s">
        <v>49</v>
      </c>
      <c r="D68" s="60">
        <f t="shared" si="5"/>
        <v>1000</v>
      </c>
      <c r="E68" s="47"/>
      <c r="F68" s="47"/>
      <c r="G68" s="47">
        <v>1000</v>
      </c>
      <c r="H68" s="47"/>
      <c r="I68" s="53"/>
      <c r="J68" s="33"/>
      <c r="K68" s="1"/>
    </row>
    <row r="69" spans="1:16" ht="25.5" customHeight="1" x14ac:dyDescent="0.2">
      <c r="A69" s="6">
        <f t="shared" si="4"/>
        <v>43</v>
      </c>
      <c r="B69" s="6">
        <v>485100</v>
      </c>
      <c r="C69" s="7" t="s">
        <v>63</v>
      </c>
      <c r="D69" s="60">
        <f t="shared" si="5"/>
        <v>120</v>
      </c>
      <c r="E69" s="47"/>
      <c r="F69" s="47"/>
      <c r="G69" s="47">
        <v>120</v>
      </c>
      <c r="H69" s="47"/>
      <c r="I69" s="53"/>
      <c r="J69" s="33"/>
      <c r="K69" s="1"/>
    </row>
    <row r="70" spans="1:16" ht="14.25" customHeight="1" x14ac:dyDescent="0.2">
      <c r="A70" s="16" t="s">
        <v>50</v>
      </c>
      <c r="B70" s="16">
        <v>500000</v>
      </c>
      <c r="C70" s="17" t="s">
        <v>51</v>
      </c>
      <c r="D70" s="60">
        <f t="shared" si="5"/>
        <v>12300</v>
      </c>
      <c r="E70" s="48"/>
      <c r="F70" s="48"/>
      <c r="G70" s="48">
        <f>SUM(G71:G79)</f>
        <v>12300</v>
      </c>
      <c r="H70" s="48"/>
      <c r="I70" s="48"/>
      <c r="J70" s="18"/>
      <c r="K70" s="1"/>
    </row>
    <row r="71" spans="1:16" x14ac:dyDescent="0.2">
      <c r="A71" s="11">
        <v>1</v>
      </c>
      <c r="B71" s="11">
        <v>511300</v>
      </c>
      <c r="C71" s="12" t="s">
        <v>66</v>
      </c>
      <c r="D71" s="60">
        <f t="shared" si="5"/>
        <v>1000</v>
      </c>
      <c r="E71" s="49"/>
      <c r="F71" s="49"/>
      <c r="G71" s="49">
        <v>1000</v>
      </c>
      <c r="H71" s="49"/>
      <c r="I71" s="54"/>
      <c r="J71" s="13"/>
      <c r="K71" s="1"/>
    </row>
    <row r="72" spans="1:16" x14ac:dyDescent="0.2">
      <c r="A72" s="11">
        <v>2</v>
      </c>
      <c r="B72" s="11">
        <v>511400</v>
      </c>
      <c r="C72" s="12" t="s">
        <v>52</v>
      </c>
      <c r="D72" s="60">
        <f t="shared" si="5"/>
        <v>4000</v>
      </c>
      <c r="E72" s="46"/>
      <c r="F72" s="46"/>
      <c r="G72" s="46">
        <v>4000</v>
      </c>
      <c r="H72" s="49"/>
      <c r="I72" s="54"/>
      <c r="J72" s="13"/>
      <c r="K72" s="1"/>
    </row>
    <row r="73" spans="1:16" x14ac:dyDescent="0.2">
      <c r="A73" s="6">
        <v>3</v>
      </c>
      <c r="B73" s="6">
        <v>512200</v>
      </c>
      <c r="C73" s="7" t="s">
        <v>53</v>
      </c>
      <c r="D73" s="60">
        <f t="shared" si="5"/>
        <v>4000</v>
      </c>
      <c r="E73" s="49"/>
      <c r="F73" s="49"/>
      <c r="G73" s="49">
        <v>4000</v>
      </c>
      <c r="H73" s="49"/>
      <c r="I73" s="54"/>
      <c r="J73" s="13"/>
      <c r="K73" s="1"/>
      <c r="L73" s="1"/>
      <c r="M73" s="1"/>
      <c r="N73" s="1"/>
      <c r="O73" s="1"/>
    </row>
    <row r="74" spans="1:16" x14ac:dyDescent="0.2">
      <c r="A74" s="6">
        <v>4</v>
      </c>
      <c r="B74" s="6">
        <v>512400</v>
      </c>
      <c r="C74" s="7" t="s">
        <v>54</v>
      </c>
      <c r="D74" s="60">
        <f t="shared" si="5"/>
        <v>0</v>
      </c>
      <c r="E74" s="46"/>
      <c r="F74" s="46"/>
      <c r="G74" s="46"/>
      <c r="H74" s="46"/>
      <c r="I74" s="55"/>
      <c r="J74" s="8"/>
      <c r="K74" s="1"/>
    </row>
    <row r="75" spans="1:16" x14ac:dyDescent="0.2">
      <c r="A75" s="11">
        <v>5</v>
      </c>
      <c r="B75" s="11">
        <v>512500</v>
      </c>
      <c r="C75" s="12" t="s">
        <v>55</v>
      </c>
      <c r="D75" s="60">
        <f t="shared" si="5"/>
        <v>1000</v>
      </c>
      <c r="E75" s="49"/>
      <c r="F75" s="49"/>
      <c r="G75" s="49">
        <v>1000</v>
      </c>
      <c r="H75" s="49"/>
      <c r="I75" s="54"/>
      <c r="J75" s="13"/>
      <c r="K75" s="1"/>
      <c r="L75" s="1"/>
      <c r="M75" s="1"/>
      <c r="N75" s="1"/>
      <c r="O75" s="1"/>
    </row>
    <row r="76" spans="1:16" ht="25.5" x14ac:dyDescent="0.2">
      <c r="A76" s="11">
        <v>6</v>
      </c>
      <c r="B76" s="11">
        <v>512900</v>
      </c>
      <c r="C76" s="7" t="s">
        <v>60</v>
      </c>
      <c r="D76" s="60">
        <f t="shared" si="5"/>
        <v>400</v>
      </c>
      <c r="E76" s="46"/>
      <c r="F76" s="46"/>
      <c r="G76" s="46">
        <v>400</v>
      </c>
      <c r="H76" s="49"/>
      <c r="I76" s="54"/>
      <c r="J76" s="13"/>
      <c r="K76" s="1"/>
      <c r="L76" s="1"/>
      <c r="M76" s="1"/>
      <c r="N76" s="1"/>
      <c r="O76" s="1"/>
      <c r="P76" s="1"/>
    </row>
    <row r="77" spans="1:16" x14ac:dyDescent="0.2">
      <c r="A77" s="11">
        <v>7</v>
      </c>
      <c r="B77" s="11">
        <v>513100</v>
      </c>
      <c r="C77" s="12" t="s">
        <v>74</v>
      </c>
      <c r="D77" s="60">
        <f t="shared" si="5"/>
        <v>0</v>
      </c>
      <c r="E77" s="49"/>
      <c r="F77" s="49"/>
      <c r="G77" s="49"/>
      <c r="H77" s="49"/>
      <c r="I77" s="54"/>
      <c r="J77" s="13"/>
      <c r="K77" s="37"/>
      <c r="L77" s="37"/>
      <c r="M77" s="37"/>
      <c r="N77" s="37"/>
      <c r="O77" s="37"/>
      <c r="P77" s="37"/>
    </row>
    <row r="78" spans="1:16" x14ac:dyDescent="0.2">
      <c r="A78" s="6">
        <v>8</v>
      </c>
      <c r="B78" s="6">
        <v>515100</v>
      </c>
      <c r="C78" s="7" t="s">
        <v>56</v>
      </c>
      <c r="D78" s="60">
        <f t="shared" si="5"/>
        <v>400</v>
      </c>
      <c r="E78" s="46"/>
      <c r="F78" s="46"/>
      <c r="G78" s="46">
        <v>400</v>
      </c>
      <c r="H78" s="46"/>
      <c r="I78" s="55"/>
      <c r="J78" s="8"/>
      <c r="K78" s="1"/>
    </row>
    <row r="79" spans="1:16" x14ac:dyDescent="0.2">
      <c r="A79" s="6">
        <v>9</v>
      </c>
      <c r="B79" s="6">
        <v>523100</v>
      </c>
      <c r="C79" s="7" t="s">
        <v>59</v>
      </c>
      <c r="D79" s="60">
        <f t="shared" si="5"/>
        <v>1500</v>
      </c>
      <c r="E79" s="46"/>
      <c r="F79" s="46"/>
      <c r="G79" s="46">
        <v>1500</v>
      </c>
      <c r="H79" s="46"/>
      <c r="I79" s="55"/>
      <c r="J79" s="8"/>
      <c r="K79" s="1"/>
    </row>
    <row r="80" spans="1:16" ht="14.25" customHeight="1" x14ac:dyDescent="0.2">
      <c r="A80" s="14"/>
      <c r="B80" s="6"/>
      <c r="C80" s="15" t="s">
        <v>64</v>
      </c>
      <c r="D80" s="10">
        <f>D70+D26</f>
        <v>855838</v>
      </c>
      <c r="E80" s="10">
        <f>E70+E26</f>
        <v>499076</v>
      </c>
      <c r="F80" s="10">
        <f>F70+F26</f>
        <v>197157</v>
      </c>
      <c r="G80" s="10">
        <f>G70+G26</f>
        <v>159305</v>
      </c>
      <c r="H80" s="10">
        <f>H70+H26</f>
        <v>300</v>
      </c>
      <c r="I80" s="10">
        <f>SUM(I26:I79)</f>
        <v>0</v>
      </c>
      <c r="J80" s="10"/>
      <c r="K80" s="1"/>
    </row>
    <row r="81" spans="1:11" x14ac:dyDescent="0.2">
      <c r="A81" s="2"/>
      <c r="B81" s="3"/>
      <c r="C81" s="4"/>
      <c r="D81" s="5"/>
      <c r="E81" s="5"/>
      <c r="F81" s="5"/>
      <c r="G81" s="5"/>
      <c r="H81" s="5"/>
      <c r="I81" s="5"/>
      <c r="J81" s="5"/>
      <c r="K81" s="1"/>
    </row>
    <row r="82" spans="1:11" x14ac:dyDescent="0.2">
      <c r="A82" s="22"/>
      <c r="B82" s="22"/>
      <c r="C82" s="22"/>
      <c r="D82" s="23"/>
      <c r="E82" s="23"/>
      <c r="F82" s="23"/>
      <c r="G82" s="23"/>
      <c r="H82" s="23"/>
      <c r="I82" s="24"/>
      <c r="J82" s="24"/>
    </row>
    <row r="83" spans="1:11" x14ac:dyDescent="0.2">
      <c r="A83" s="25" t="s">
        <v>75</v>
      </c>
      <c r="B83" s="26"/>
      <c r="C83" s="26"/>
      <c r="D83" s="23"/>
      <c r="E83" s="23"/>
      <c r="F83" s="23"/>
      <c r="G83" s="23"/>
      <c r="H83" s="23"/>
      <c r="I83" s="24"/>
      <c r="J83" s="24"/>
    </row>
    <row r="84" spans="1:11" x14ac:dyDescent="0.2">
      <c r="A84" s="24"/>
      <c r="B84" s="22"/>
      <c r="C84" s="22"/>
      <c r="D84" s="23"/>
      <c r="E84" s="23"/>
      <c r="F84" s="23"/>
      <c r="G84" s="23"/>
      <c r="H84" s="23"/>
      <c r="I84" s="65" t="s">
        <v>0</v>
      </c>
      <c r="J84" s="65"/>
    </row>
    <row r="85" spans="1:11" ht="25.5" x14ac:dyDescent="0.2">
      <c r="A85" s="67" t="s">
        <v>1</v>
      </c>
      <c r="B85" s="67"/>
      <c r="C85" s="16" t="s">
        <v>2</v>
      </c>
      <c r="D85" s="21" t="s">
        <v>92</v>
      </c>
      <c r="E85" s="21" t="s">
        <v>78</v>
      </c>
      <c r="F85" s="39" t="s">
        <v>83</v>
      </c>
      <c r="G85" s="21" t="s">
        <v>79</v>
      </c>
      <c r="H85" s="21" t="s">
        <v>80</v>
      </c>
      <c r="I85" s="16" t="s">
        <v>81</v>
      </c>
      <c r="J85" s="16" t="s">
        <v>82</v>
      </c>
    </row>
    <row r="86" spans="1:11" x14ac:dyDescent="0.2">
      <c r="A86" s="67">
        <v>1</v>
      </c>
      <c r="B86" s="67"/>
      <c r="C86" s="29" t="s">
        <v>76</v>
      </c>
      <c r="D86" s="27">
        <f>E86+F86+G86+H86+I86</f>
        <v>810696</v>
      </c>
      <c r="E86" s="27">
        <v>499076</v>
      </c>
      <c r="F86" s="27">
        <v>165318</v>
      </c>
      <c r="G86" s="27">
        <v>146002</v>
      </c>
      <c r="H86" s="27">
        <v>300</v>
      </c>
      <c r="I86" s="28"/>
      <c r="J86" s="28"/>
      <c r="K86" s="43"/>
    </row>
    <row r="87" spans="1:11" x14ac:dyDescent="0.2">
      <c r="A87" s="67">
        <v>2</v>
      </c>
      <c r="B87" s="67"/>
      <c r="C87" s="30" t="s">
        <v>77</v>
      </c>
      <c r="D87" s="27">
        <f>E87+F87+G87+H87+I87</f>
        <v>855838</v>
      </c>
      <c r="E87" s="27">
        <v>499076</v>
      </c>
      <c r="F87" s="27">
        <v>197157</v>
      </c>
      <c r="G87" s="27">
        <v>159305</v>
      </c>
      <c r="H87" s="27">
        <v>300</v>
      </c>
      <c r="I87" s="27"/>
      <c r="J87" s="27"/>
      <c r="K87" s="43"/>
    </row>
    <row r="88" spans="1:11" x14ac:dyDescent="0.2">
      <c r="A88" s="66">
        <v>3</v>
      </c>
      <c r="B88" s="66"/>
      <c r="C88" s="40" t="s">
        <v>68</v>
      </c>
      <c r="D88" s="41">
        <f t="shared" ref="D88:H88" si="6">D86-D87</f>
        <v>-45142</v>
      </c>
      <c r="E88" s="41">
        <f t="shared" si="6"/>
        <v>0</v>
      </c>
      <c r="F88" s="41">
        <f t="shared" si="6"/>
        <v>-31839</v>
      </c>
      <c r="G88" s="41">
        <f t="shared" si="6"/>
        <v>-13303</v>
      </c>
      <c r="H88" s="41">
        <f t="shared" si="6"/>
        <v>0</v>
      </c>
      <c r="I88" s="41">
        <f>SUM(I86-I87)</f>
        <v>0</v>
      </c>
      <c r="J88" s="41"/>
    </row>
    <row r="89" spans="1:11" x14ac:dyDescent="0.2">
      <c r="D89" s="43"/>
      <c r="F89" s="43"/>
    </row>
    <row r="90" spans="1:11" ht="15.75" x14ac:dyDescent="0.25">
      <c r="A90" s="44" t="s">
        <v>91</v>
      </c>
      <c r="B90" s="45"/>
      <c r="C90" s="45"/>
      <c r="D90" s="23"/>
      <c r="E90" s="56"/>
      <c r="F90" s="23"/>
      <c r="G90" s="23"/>
      <c r="H90" s="23"/>
      <c r="I90" s="24"/>
      <c r="J90" s="24"/>
    </row>
    <row r="91" spans="1:11" x14ac:dyDescent="0.2">
      <c r="A91" s="24"/>
      <c r="B91" s="22"/>
      <c r="C91" s="22"/>
      <c r="D91" s="23"/>
      <c r="E91" s="23"/>
      <c r="F91" s="23"/>
      <c r="G91" s="23"/>
      <c r="H91" s="23"/>
      <c r="I91" s="65" t="s">
        <v>0</v>
      </c>
      <c r="J91" s="65"/>
    </row>
    <row r="93" spans="1:11" x14ac:dyDescent="0.2">
      <c r="D93" s="43"/>
    </row>
  </sheetData>
  <sheetProtection selectLockedCells="1" selectUnlockedCells="1"/>
  <mergeCells count="11">
    <mergeCell ref="C2:E2"/>
    <mergeCell ref="I23:J23"/>
    <mergeCell ref="A23:D23"/>
    <mergeCell ref="I4:J4"/>
    <mergeCell ref="B1:F1"/>
    <mergeCell ref="I84:J84"/>
    <mergeCell ref="I91:J91"/>
    <mergeCell ref="A88:B88"/>
    <mergeCell ref="A85:B85"/>
    <mergeCell ref="A86:B86"/>
    <mergeCell ref="A87:B87"/>
  </mergeCells>
  <phoneticPr fontId="3" type="noConversion"/>
  <dataValidations count="1">
    <dataValidation type="whole" allowBlank="1" showErrorMessage="1" errorTitle="Upozorenje" error="Niste uneli korektnu vrednost!_x000a_Ponovite unos." sqref="D7:J20 E45:J81 D26:D81 I26:J42 E26:H44" xr:uid="{00000000-0002-0000-0100-000000000000}">
      <formula1>0</formula1>
      <formula2>999999999</formula2>
    </dataValidation>
  </dataValidations>
  <pageMargins left="0.25" right="0.25" top="0.75" bottom="0.75" header="0.3" footer="0.3"/>
  <pageSetup paperSize="9" scale="55" orientation="landscape" useFirstPageNumber="1" r:id="rId1"/>
  <headerFooter alignWithMargins="0">
    <oddFooter>&amp;Cstrana&amp;P</oddFooter>
  </headerFooter>
  <rowBreaks count="2" manualBreakCount="2">
    <brk id="22" max="16383" man="1"/>
    <brk id="8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Измена фин.плана</vt:lpstr>
      <vt:lpstr>'Измена фин.плана'!Print_Area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Obracunska 2</dc:creator>
  <cp:lastModifiedBy>Milena</cp:lastModifiedBy>
  <cp:lastPrinted>2024-12-20T14:15:41Z</cp:lastPrinted>
  <dcterms:created xsi:type="dcterms:W3CDTF">2015-03-13T07:56:07Z</dcterms:created>
  <dcterms:modified xsi:type="dcterms:W3CDTF">2024-12-23T06:40:39Z</dcterms:modified>
</cp:coreProperties>
</file>