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D:\Mreza\2026\PLAN RADA 2026\"/>
    </mc:Choice>
  </mc:AlternateContent>
  <xr:revisionPtr revIDLastSave="0" documentId="13_ncr:1_{428A02E0-E764-4599-9C12-380135949302}" xr6:coauthVersionLast="47" xr6:coauthVersionMax="47" xr10:uidLastSave="{00000000-0000-0000-0000-000000000000}"/>
  <bookViews>
    <workbookView xWindow="-120" yWindow="-120" windowWidth="29040" windowHeight="15720" tabRatio="808" firstSheet="3" activeTab="9" xr2:uid="{00000000-000D-0000-FFFF-FFFF00000000}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Dnevne.bolnice" sheetId="208" r:id="rId9"/>
    <sheet name="usluge_prema_OS" sheetId="220" r:id="rId10"/>
    <sheet name="Zbirna(Pivot)" sheetId="223" r:id="rId11"/>
    <sheet name="DSG" sheetId="212" r:id="rId12"/>
    <sheet name="Krv" sheetId="159" r:id="rId13"/>
    <sheet name="Lekovi" sheetId="160" r:id="rId14"/>
    <sheet name="Sanitet.mat" sheetId="162" r:id="rId15"/>
    <sheet name="Reagensi" sheetId="224" r:id="rId16"/>
  </sheets>
  <definedNames>
    <definedName name="____W.O.R.K.B.O.O.K..C.O.N.T.E.N.T.S____" localSheetId="11">#REF!</definedName>
    <definedName name="____W.O.R.K.B.O.O.K..C.O.N.T.E.N.T.S____" localSheetId="15">#REF!</definedName>
    <definedName name="____W.O.R.K.B.O.O.K..C.O.N.T.E.N.T.S____" localSheetId="9">#REF!</definedName>
    <definedName name="____W.O.R.K.B.O.O.K..C.O.N.T.E.N.T.S____">#REF!</definedName>
    <definedName name="_xlnm._FilterDatabase" localSheetId="9" hidden="1">usluge_prema_OS!$A$6:$K$531</definedName>
    <definedName name="_xlnm.Print_Area" localSheetId="4">Kadar.nem.!$A$1:$I$23</definedName>
    <definedName name="_xlnm.Print_Area" localSheetId="12">Krv!$A$1:$H$45</definedName>
    <definedName name="_xlnm.Print_Area" localSheetId="13">Lekovi!$A$1:$K$37</definedName>
    <definedName name="_xlnm.Print_Area" localSheetId="15">Reagensi!$A$1:$G$10</definedName>
    <definedName name="_xlnm.Print_Area" localSheetId="14">Sanitet.mat!$A$1:$G$11</definedName>
    <definedName name="_xlnm.Print_Titles" localSheetId="3">Kadar.zaj.med.del.!$A:$A</definedName>
    <definedName name="_xlnm.Print_Titles" localSheetId="13">Lekovi!$5:$7</definedName>
  </definedNames>
  <calcPr calcId="191029"/>
  <pivotCaches>
    <pivotCache cacheId="0" r:id="rId17"/>
  </pivotCaches>
</workbook>
</file>

<file path=xl/calcChain.xml><?xml version="1.0" encoding="utf-8"?>
<calcChain xmlns="http://schemas.openxmlformats.org/spreadsheetml/2006/main">
  <c r="D12" i="162" l="1"/>
  <c r="E243" i="220"/>
  <c r="G243" i="220"/>
  <c r="I10" i="220"/>
  <c r="J473" i="220" l="1"/>
  <c r="J444" i="220"/>
  <c r="J410" i="220"/>
  <c r="J411" i="220"/>
  <c r="J412" i="220"/>
  <c r="J408" i="220"/>
  <c r="J400" i="220"/>
  <c r="J397" i="220"/>
  <c r="J396" i="220"/>
  <c r="J387" i="220"/>
  <c r="J472" i="220" l="1"/>
  <c r="J474" i="220"/>
  <c r="J475" i="220"/>
  <c r="J476" i="220"/>
  <c r="J477" i="220"/>
  <c r="J478" i="220"/>
  <c r="J479" i="220"/>
  <c r="J480" i="220"/>
  <c r="J481" i="220"/>
  <c r="J482" i="220"/>
  <c r="J483" i="220"/>
  <c r="J484" i="220"/>
  <c r="J485" i="220"/>
  <c r="J486" i="220"/>
  <c r="J487" i="220"/>
  <c r="J488" i="220"/>
  <c r="J489" i="220"/>
  <c r="J490" i="220"/>
  <c r="J491" i="220"/>
  <c r="J492" i="220"/>
  <c r="J493" i="220"/>
  <c r="J494" i="220"/>
  <c r="J495" i="220"/>
  <c r="J496" i="220"/>
  <c r="J497" i="220"/>
  <c r="J498" i="220"/>
  <c r="J499" i="220"/>
  <c r="J500" i="220"/>
  <c r="J501" i="220"/>
  <c r="J502" i="220"/>
  <c r="J503" i="220"/>
  <c r="J504" i="220"/>
  <c r="J505" i="220"/>
  <c r="J506" i="220"/>
  <c r="J507" i="220"/>
  <c r="J508" i="220"/>
  <c r="J509" i="220"/>
  <c r="J510" i="220"/>
  <c r="J511" i="220"/>
  <c r="J512" i="220"/>
  <c r="J513" i="220"/>
  <c r="J514" i="220"/>
  <c r="J515" i="220"/>
  <c r="J516" i="220"/>
  <c r="J517" i="220"/>
  <c r="J518" i="220"/>
  <c r="J519" i="220"/>
  <c r="J520" i="220"/>
  <c r="J521" i="220"/>
  <c r="J522" i="220"/>
  <c r="J523" i="220"/>
  <c r="J524" i="220"/>
  <c r="J525" i="220"/>
  <c r="J526" i="220"/>
  <c r="J527" i="220"/>
  <c r="J528" i="220"/>
  <c r="J529" i="220"/>
  <c r="J530" i="220"/>
  <c r="D8" i="224" l="1"/>
  <c r="C8" i="224"/>
  <c r="C2" i="224"/>
  <c r="C1" i="224"/>
  <c r="C2" i="162"/>
  <c r="C1" i="162"/>
  <c r="K37" i="160"/>
  <c r="H37" i="160"/>
  <c r="C2" i="160"/>
  <c r="C1" i="160"/>
  <c r="H73" i="159"/>
  <c r="F73" i="159"/>
  <c r="H72" i="159"/>
  <c r="F72" i="159"/>
  <c r="H71" i="159"/>
  <c r="F71" i="159"/>
  <c r="H70" i="159"/>
  <c r="F70" i="159"/>
  <c r="H69" i="159"/>
  <c r="F69" i="159"/>
  <c r="H68" i="159"/>
  <c r="F68" i="159"/>
  <c r="H67" i="159"/>
  <c r="F67" i="159"/>
  <c r="H66" i="159"/>
  <c r="F66" i="159"/>
  <c r="H65" i="159"/>
  <c r="F65" i="159"/>
  <c r="H64" i="159"/>
  <c r="F64" i="159"/>
  <c r="H63" i="159"/>
  <c r="F63" i="159"/>
  <c r="H62" i="159"/>
  <c r="F62" i="159"/>
  <c r="H61" i="159"/>
  <c r="F61" i="159"/>
  <c r="H60" i="159"/>
  <c r="F60" i="159"/>
  <c r="H59" i="159"/>
  <c r="F59" i="159"/>
  <c r="H58" i="159"/>
  <c r="F58" i="159"/>
  <c r="H57" i="159"/>
  <c r="F57" i="159"/>
  <c r="H56" i="159"/>
  <c r="F56" i="159"/>
  <c r="H55" i="159"/>
  <c r="F55" i="159"/>
  <c r="H54" i="159"/>
  <c r="F54" i="159"/>
  <c r="H53" i="159"/>
  <c r="F53" i="159"/>
  <c r="H52" i="159"/>
  <c r="F52" i="159"/>
  <c r="H51" i="159"/>
  <c r="F51" i="159"/>
  <c r="H50" i="159"/>
  <c r="F50" i="159"/>
  <c r="H49" i="159"/>
  <c r="F49" i="159"/>
  <c r="H48" i="159"/>
  <c r="F48" i="159"/>
  <c r="H47" i="159"/>
  <c r="F47" i="159"/>
  <c r="H45" i="159"/>
  <c r="F45" i="159"/>
  <c r="H44" i="159"/>
  <c r="F44" i="159"/>
  <c r="H43" i="159"/>
  <c r="F43" i="159"/>
  <c r="H42" i="159"/>
  <c r="F42" i="159"/>
  <c r="H41" i="159"/>
  <c r="F41" i="159"/>
  <c r="H40" i="159"/>
  <c r="F40" i="159"/>
  <c r="H39" i="159"/>
  <c r="F39" i="159"/>
  <c r="H38" i="159"/>
  <c r="F38" i="159"/>
  <c r="H37" i="159"/>
  <c r="F37" i="159"/>
  <c r="H36" i="159"/>
  <c r="F36" i="159"/>
  <c r="H35" i="159"/>
  <c r="F35" i="159"/>
  <c r="H34" i="159"/>
  <c r="F34" i="159"/>
  <c r="H33" i="159"/>
  <c r="F33" i="159"/>
  <c r="H32" i="159"/>
  <c r="F32" i="159"/>
  <c r="H31" i="159"/>
  <c r="F31" i="159"/>
  <c r="H30" i="159"/>
  <c r="F30" i="159"/>
  <c r="H29" i="159"/>
  <c r="F29" i="159"/>
  <c r="H28" i="159"/>
  <c r="F28" i="159"/>
  <c r="H27" i="159"/>
  <c r="F27" i="159"/>
  <c r="H26" i="159"/>
  <c r="F26" i="159"/>
  <c r="H25" i="159"/>
  <c r="F25" i="159"/>
  <c r="H24" i="159"/>
  <c r="F24" i="159"/>
  <c r="H23" i="159"/>
  <c r="F23" i="159"/>
  <c r="H22" i="159"/>
  <c r="F22" i="159"/>
  <c r="H21" i="159"/>
  <c r="F21" i="159"/>
  <c r="H20" i="159"/>
  <c r="F20" i="159"/>
  <c r="H19" i="159"/>
  <c r="F19" i="159"/>
  <c r="H17" i="159"/>
  <c r="F17" i="159"/>
  <c r="H16" i="159"/>
  <c r="F16" i="159"/>
  <c r="H15" i="159"/>
  <c r="F15" i="159"/>
  <c r="H14" i="159"/>
  <c r="F14" i="159"/>
  <c r="H13" i="159"/>
  <c r="F13" i="159"/>
  <c r="H12" i="159"/>
  <c r="F12" i="159"/>
  <c r="H11" i="159"/>
  <c r="F11" i="159"/>
  <c r="H10" i="159"/>
  <c r="F10" i="159"/>
  <c r="C2" i="159"/>
  <c r="C1" i="159"/>
  <c r="D8" i="212"/>
  <c r="C8" i="212"/>
  <c r="C3" i="212"/>
  <c r="C2" i="212"/>
  <c r="C1" i="212"/>
  <c r="C2" i="223"/>
  <c r="C1" i="223"/>
  <c r="I530" i="220"/>
  <c r="I529" i="220"/>
  <c r="I528" i="220"/>
  <c r="I527" i="220"/>
  <c r="I526" i="220"/>
  <c r="I525" i="220"/>
  <c r="I524" i="220"/>
  <c r="I523" i="220"/>
  <c r="I522" i="220"/>
  <c r="I521" i="220"/>
  <c r="I520" i="220"/>
  <c r="I519" i="220"/>
  <c r="I518" i="220"/>
  <c r="I517" i="220"/>
  <c r="I516" i="220"/>
  <c r="I515" i="220"/>
  <c r="I514" i="220"/>
  <c r="I513" i="220"/>
  <c r="I512" i="220"/>
  <c r="I511" i="220"/>
  <c r="I510" i="220"/>
  <c r="I509" i="220"/>
  <c r="I508" i="220"/>
  <c r="I507" i="220"/>
  <c r="I506" i="220"/>
  <c r="I505" i="220"/>
  <c r="I504" i="220"/>
  <c r="I503" i="220"/>
  <c r="I502" i="220"/>
  <c r="I501" i="220"/>
  <c r="I500" i="220"/>
  <c r="I499" i="220"/>
  <c r="I498" i="220"/>
  <c r="I497" i="220"/>
  <c r="I496" i="220"/>
  <c r="I495" i="220"/>
  <c r="I494" i="220"/>
  <c r="I493" i="220"/>
  <c r="I492" i="220"/>
  <c r="I491" i="220"/>
  <c r="I490" i="220"/>
  <c r="I489" i="220"/>
  <c r="I488" i="220"/>
  <c r="I487" i="220"/>
  <c r="I486" i="220"/>
  <c r="I485" i="220"/>
  <c r="I484" i="220"/>
  <c r="I483" i="220"/>
  <c r="I482" i="220"/>
  <c r="I481" i="220"/>
  <c r="I480" i="220"/>
  <c r="I479" i="220"/>
  <c r="I478" i="220"/>
  <c r="I477" i="220"/>
  <c r="I476" i="220"/>
  <c r="I475" i="220"/>
  <c r="I474" i="220"/>
  <c r="I472" i="220"/>
  <c r="J471" i="220"/>
  <c r="I471" i="220"/>
  <c r="J470" i="220"/>
  <c r="I470" i="220"/>
  <c r="J469" i="220"/>
  <c r="I469" i="220"/>
  <c r="J468" i="220"/>
  <c r="I468" i="220"/>
  <c r="J467" i="220"/>
  <c r="I467" i="220"/>
  <c r="J466" i="220"/>
  <c r="I466" i="220"/>
  <c r="J465" i="220"/>
  <c r="I465" i="220"/>
  <c r="J464" i="220"/>
  <c r="I464" i="220"/>
  <c r="J463" i="220"/>
  <c r="I463" i="220"/>
  <c r="J462" i="220"/>
  <c r="I462" i="220"/>
  <c r="J461" i="220"/>
  <c r="I461" i="220"/>
  <c r="J460" i="220"/>
  <c r="I460" i="220"/>
  <c r="J459" i="220"/>
  <c r="I459" i="220"/>
  <c r="J458" i="220"/>
  <c r="I458" i="220"/>
  <c r="J457" i="220"/>
  <c r="I457" i="220"/>
  <c r="J456" i="220"/>
  <c r="I456" i="220"/>
  <c r="J455" i="220"/>
  <c r="I455" i="220"/>
  <c r="J454" i="220"/>
  <c r="I454" i="220"/>
  <c r="J453" i="220"/>
  <c r="I453" i="220"/>
  <c r="J452" i="220"/>
  <c r="I452" i="220"/>
  <c r="J451" i="220"/>
  <c r="I451" i="220"/>
  <c r="J450" i="220"/>
  <c r="I450" i="220"/>
  <c r="J449" i="220"/>
  <c r="I449" i="220"/>
  <c r="H447" i="220"/>
  <c r="G447" i="220"/>
  <c r="F447" i="220"/>
  <c r="E447" i="220"/>
  <c r="J446" i="220"/>
  <c r="I446" i="220"/>
  <c r="J443" i="220"/>
  <c r="I443" i="220"/>
  <c r="J442" i="220"/>
  <c r="I442" i="220"/>
  <c r="J441" i="220"/>
  <c r="I441" i="220"/>
  <c r="J440" i="220"/>
  <c r="I440" i="220"/>
  <c r="J439" i="220"/>
  <c r="I439" i="220"/>
  <c r="J438" i="220"/>
  <c r="I438" i="220"/>
  <c r="J437" i="220"/>
  <c r="I437" i="220"/>
  <c r="J436" i="220"/>
  <c r="I436" i="220"/>
  <c r="J435" i="220"/>
  <c r="I435" i="220"/>
  <c r="J434" i="220"/>
  <c r="I434" i="220"/>
  <c r="J433" i="220"/>
  <c r="I433" i="220"/>
  <c r="J432" i="220"/>
  <c r="I432" i="220"/>
  <c r="J431" i="220"/>
  <c r="I431" i="220"/>
  <c r="J430" i="220"/>
  <c r="I430" i="220"/>
  <c r="J429" i="220"/>
  <c r="I429" i="220"/>
  <c r="J428" i="220"/>
  <c r="I428" i="220"/>
  <c r="J427" i="220"/>
  <c r="I427" i="220"/>
  <c r="J426" i="220"/>
  <c r="I426" i="220"/>
  <c r="J425" i="220"/>
  <c r="I425" i="220"/>
  <c r="J424" i="220"/>
  <c r="I424" i="220"/>
  <c r="J423" i="220"/>
  <c r="I423" i="220"/>
  <c r="J422" i="220"/>
  <c r="I422" i="220"/>
  <c r="J421" i="220"/>
  <c r="I421" i="220"/>
  <c r="J420" i="220"/>
  <c r="I420" i="220"/>
  <c r="J419" i="220"/>
  <c r="I419" i="220"/>
  <c r="J418" i="220"/>
  <c r="I418" i="220"/>
  <c r="J417" i="220"/>
  <c r="I417" i="220"/>
  <c r="J416" i="220"/>
  <c r="I416" i="220"/>
  <c r="J415" i="220"/>
  <c r="I415" i="220"/>
  <c r="J414" i="220"/>
  <c r="I414" i="220"/>
  <c r="J413" i="220"/>
  <c r="I413" i="220"/>
  <c r="I412" i="220"/>
  <c r="I410" i="220"/>
  <c r="J409" i="220"/>
  <c r="I409" i="220"/>
  <c r="J407" i="220"/>
  <c r="I407" i="220"/>
  <c r="J406" i="220"/>
  <c r="I406" i="220"/>
  <c r="J405" i="220"/>
  <c r="I405" i="220"/>
  <c r="J404" i="220"/>
  <c r="I404" i="220"/>
  <c r="J403" i="220"/>
  <c r="I403" i="220"/>
  <c r="J402" i="220"/>
  <c r="I402" i="220"/>
  <c r="J401" i="220"/>
  <c r="I401" i="220"/>
  <c r="J399" i="220"/>
  <c r="I399" i="220"/>
  <c r="J398" i="220"/>
  <c r="I398" i="220"/>
  <c r="J395" i="220"/>
  <c r="I395" i="220"/>
  <c r="J394" i="220"/>
  <c r="I394" i="220"/>
  <c r="J393" i="220"/>
  <c r="I393" i="220"/>
  <c r="J392" i="220"/>
  <c r="I392" i="220"/>
  <c r="J391" i="220"/>
  <c r="I391" i="220"/>
  <c r="J390" i="220"/>
  <c r="I390" i="220"/>
  <c r="J389" i="220"/>
  <c r="I389" i="220"/>
  <c r="J388" i="220"/>
  <c r="I388" i="220"/>
  <c r="J386" i="220"/>
  <c r="I386" i="220"/>
  <c r="J385" i="220"/>
  <c r="I385" i="220"/>
  <c r="J384" i="220"/>
  <c r="I384" i="220"/>
  <c r="J383" i="220"/>
  <c r="I383" i="220"/>
  <c r="J382" i="220"/>
  <c r="I382" i="220"/>
  <c r="J381" i="220"/>
  <c r="I381" i="220"/>
  <c r="J380" i="220"/>
  <c r="I380" i="220"/>
  <c r="J379" i="220"/>
  <c r="I379" i="220"/>
  <c r="J378" i="220"/>
  <c r="I378" i="220"/>
  <c r="J377" i="220"/>
  <c r="I377" i="220"/>
  <c r="J376" i="220"/>
  <c r="I376" i="220"/>
  <c r="J375" i="220"/>
  <c r="I375" i="220"/>
  <c r="J374" i="220"/>
  <c r="I374" i="220"/>
  <c r="J373" i="220"/>
  <c r="I373" i="220"/>
  <c r="J372" i="220"/>
  <c r="I372" i="220"/>
  <c r="J371" i="220"/>
  <c r="I371" i="220"/>
  <c r="J370" i="220"/>
  <c r="I370" i="220"/>
  <c r="J369" i="220"/>
  <c r="I369" i="220"/>
  <c r="J368" i="220"/>
  <c r="I368" i="220"/>
  <c r="H366" i="220"/>
  <c r="G366" i="220"/>
  <c r="G363" i="220" s="1"/>
  <c r="F366" i="220"/>
  <c r="E366" i="220"/>
  <c r="J365" i="220"/>
  <c r="I365" i="220"/>
  <c r="H362" i="220"/>
  <c r="G362" i="220"/>
  <c r="F362" i="220"/>
  <c r="E362" i="220"/>
  <c r="J359" i="220"/>
  <c r="I359" i="220"/>
  <c r="J358" i="220"/>
  <c r="I358" i="220"/>
  <c r="J357" i="220"/>
  <c r="I357" i="220"/>
  <c r="J356" i="220"/>
  <c r="I356" i="220"/>
  <c r="J355" i="220"/>
  <c r="I355" i="220"/>
  <c r="J354" i="220"/>
  <c r="I354" i="220"/>
  <c r="J353" i="220"/>
  <c r="I353" i="220"/>
  <c r="J352" i="220"/>
  <c r="I352" i="220"/>
  <c r="J351" i="220"/>
  <c r="I351" i="220"/>
  <c r="J350" i="220"/>
  <c r="I350" i="220"/>
  <c r="J349" i="220"/>
  <c r="I349" i="220"/>
  <c r="J348" i="220"/>
  <c r="I348" i="220"/>
  <c r="J347" i="220"/>
  <c r="I347" i="220"/>
  <c r="J346" i="220"/>
  <c r="I346" i="220"/>
  <c r="J345" i="220"/>
  <c r="I345" i="220"/>
  <c r="J344" i="220"/>
  <c r="I344" i="220"/>
  <c r="J343" i="220"/>
  <c r="I343" i="220"/>
  <c r="J342" i="220"/>
  <c r="I342" i="220"/>
  <c r="J341" i="220"/>
  <c r="I341" i="220"/>
  <c r="J340" i="220"/>
  <c r="I340" i="220"/>
  <c r="J339" i="220"/>
  <c r="I339" i="220"/>
  <c r="J338" i="220"/>
  <c r="I338" i="220"/>
  <c r="J337" i="220"/>
  <c r="I337" i="220"/>
  <c r="J336" i="220"/>
  <c r="I336" i="220"/>
  <c r="J335" i="220"/>
  <c r="I335" i="220"/>
  <c r="J334" i="220"/>
  <c r="I334" i="220"/>
  <c r="J333" i="220"/>
  <c r="I333" i="220"/>
  <c r="J332" i="220"/>
  <c r="I332" i="220"/>
  <c r="J330" i="220"/>
  <c r="I330" i="220"/>
  <c r="J328" i="220"/>
  <c r="I328" i="220"/>
  <c r="J327" i="220"/>
  <c r="I327" i="220"/>
  <c r="J326" i="220"/>
  <c r="I326" i="220"/>
  <c r="J324" i="220"/>
  <c r="I324" i="220"/>
  <c r="J322" i="220"/>
  <c r="I322" i="220"/>
  <c r="J321" i="220"/>
  <c r="I321" i="220"/>
  <c r="J320" i="220"/>
  <c r="I320" i="220"/>
  <c r="J319" i="220"/>
  <c r="I319" i="220"/>
  <c r="J318" i="220"/>
  <c r="I318" i="220"/>
  <c r="J317" i="220"/>
  <c r="I317" i="220"/>
  <c r="J316" i="220"/>
  <c r="I316" i="220"/>
  <c r="J315" i="220"/>
  <c r="I315" i="220"/>
  <c r="J314" i="220"/>
  <c r="I314" i="220"/>
  <c r="J313" i="220"/>
  <c r="I313" i="220"/>
  <c r="J312" i="220"/>
  <c r="I312" i="220"/>
  <c r="J311" i="220"/>
  <c r="I311" i="220"/>
  <c r="J310" i="220"/>
  <c r="I310" i="220"/>
  <c r="J309" i="220"/>
  <c r="I309" i="220"/>
  <c r="J308" i="220"/>
  <c r="I308" i="220"/>
  <c r="J307" i="220"/>
  <c r="I307" i="220"/>
  <c r="J306" i="220"/>
  <c r="I306" i="220"/>
  <c r="J304" i="220"/>
  <c r="I304" i="220"/>
  <c r="J302" i="220"/>
  <c r="I302" i="220"/>
  <c r="J300" i="220"/>
  <c r="I300" i="220"/>
  <c r="J299" i="220"/>
  <c r="I299" i="220"/>
  <c r="J298" i="220"/>
  <c r="I298" i="220"/>
  <c r="J297" i="220"/>
  <c r="I297" i="220"/>
  <c r="J296" i="220"/>
  <c r="I296" i="220"/>
  <c r="J295" i="220"/>
  <c r="I295" i="220"/>
  <c r="J294" i="220"/>
  <c r="I294" i="220"/>
  <c r="J293" i="220"/>
  <c r="I293" i="220"/>
  <c r="J292" i="220"/>
  <c r="I292" i="220"/>
  <c r="J291" i="220"/>
  <c r="I291" i="220"/>
  <c r="J290" i="220"/>
  <c r="I290" i="220"/>
  <c r="J289" i="220"/>
  <c r="I289" i="220"/>
  <c r="J288" i="220"/>
  <c r="I288" i="220"/>
  <c r="J287" i="220"/>
  <c r="I287" i="220"/>
  <c r="J286" i="220"/>
  <c r="I286" i="220"/>
  <c r="J285" i="220"/>
  <c r="I285" i="220"/>
  <c r="J284" i="220"/>
  <c r="I284" i="220"/>
  <c r="J283" i="220"/>
  <c r="I283" i="220"/>
  <c r="J282" i="220"/>
  <c r="I282" i="220"/>
  <c r="J281" i="220"/>
  <c r="I281" i="220"/>
  <c r="J280" i="220"/>
  <c r="I280" i="220"/>
  <c r="J279" i="220"/>
  <c r="I279" i="220"/>
  <c r="J278" i="220"/>
  <c r="I278" i="220"/>
  <c r="J277" i="220"/>
  <c r="I277" i="220"/>
  <c r="J276" i="220"/>
  <c r="I276" i="220"/>
  <c r="J275" i="220"/>
  <c r="I275" i="220"/>
  <c r="J274" i="220"/>
  <c r="I274" i="220"/>
  <c r="J273" i="220"/>
  <c r="I273" i="220"/>
  <c r="J272" i="220"/>
  <c r="I272" i="220"/>
  <c r="J271" i="220"/>
  <c r="I271" i="220"/>
  <c r="J270" i="220"/>
  <c r="I270" i="220"/>
  <c r="J269" i="220"/>
  <c r="I269" i="220"/>
  <c r="J268" i="220"/>
  <c r="I268" i="220"/>
  <c r="J267" i="220"/>
  <c r="I267" i="220"/>
  <c r="J266" i="220"/>
  <c r="I266" i="220"/>
  <c r="J265" i="220"/>
  <c r="I265" i="220"/>
  <c r="J264" i="220"/>
  <c r="I264" i="220"/>
  <c r="J263" i="220"/>
  <c r="I263" i="220"/>
  <c r="J262" i="220"/>
  <c r="I262" i="220"/>
  <c r="J261" i="220"/>
  <c r="I261" i="220"/>
  <c r="J260" i="220"/>
  <c r="I260" i="220"/>
  <c r="J259" i="220"/>
  <c r="I259" i="220"/>
  <c r="J258" i="220"/>
  <c r="I258" i="220"/>
  <c r="J257" i="220"/>
  <c r="I257" i="220"/>
  <c r="J256" i="220"/>
  <c r="I256" i="220"/>
  <c r="J255" i="220"/>
  <c r="I255" i="220"/>
  <c r="J254" i="220"/>
  <c r="I254" i="220"/>
  <c r="J253" i="220"/>
  <c r="I253" i="220"/>
  <c r="J252" i="220"/>
  <c r="I252" i="220"/>
  <c r="J251" i="220"/>
  <c r="I251" i="220"/>
  <c r="J250" i="220"/>
  <c r="I250" i="220"/>
  <c r="J249" i="220"/>
  <c r="I249" i="220"/>
  <c r="J248" i="220"/>
  <c r="I248" i="220"/>
  <c r="J247" i="220"/>
  <c r="I247" i="220"/>
  <c r="J245" i="220"/>
  <c r="I245" i="220"/>
  <c r="H243" i="220"/>
  <c r="F243" i="220"/>
  <c r="J238" i="220"/>
  <c r="I238" i="220"/>
  <c r="J237" i="220"/>
  <c r="I237" i="220"/>
  <c r="J236" i="220"/>
  <c r="I236" i="220"/>
  <c r="J235" i="220"/>
  <c r="I235" i="220"/>
  <c r="J234" i="220"/>
  <c r="I234" i="220"/>
  <c r="J233" i="220"/>
  <c r="I233" i="220"/>
  <c r="J232" i="220"/>
  <c r="I232" i="220"/>
  <c r="J231" i="220"/>
  <c r="I231" i="220"/>
  <c r="J230" i="220"/>
  <c r="I230" i="220"/>
  <c r="J229" i="220"/>
  <c r="I229" i="220"/>
  <c r="J228" i="220"/>
  <c r="I228" i="220"/>
  <c r="J227" i="220"/>
  <c r="I227" i="220"/>
  <c r="J226" i="220"/>
  <c r="I226" i="220"/>
  <c r="J225" i="220"/>
  <c r="I225" i="220"/>
  <c r="J224" i="220"/>
  <c r="I224" i="220"/>
  <c r="J223" i="220"/>
  <c r="I223" i="220"/>
  <c r="J222" i="220"/>
  <c r="I222" i="220"/>
  <c r="J221" i="220"/>
  <c r="I221" i="220"/>
  <c r="J220" i="220"/>
  <c r="I220" i="220"/>
  <c r="J219" i="220"/>
  <c r="I219" i="220"/>
  <c r="J218" i="220"/>
  <c r="I218" i="220"/>
  <c r="J217" i="220"/>
  <c r="I217" i="220"/>
  <c r="J216" i="220"/>
  <c r="I216" i="220"/>
  <c r="J215" i="220"/>
  <c r="I215" i="220"/>
  <c r="J214" i="220"/>
  <c r="I214" i="220"/>
  <c r="J213" i="220"/>
  <c r="I213" i="220"/>
  <c r="J210" i="220"/>
  <c r="I210" i="220"/>
  <c r="J209" i="220"/>
  <c r="I209" i="220"/>
  <c r="J208" i="220"/>
  <c r="I208" i="220"/>
  <c r="J207" i="220"/>
  <c r="I207" i="220"/>
  <c r="J206" i="220"/>
  <c r="I206" i="220"/>
  <c r="J205" i="220"/>
  <c r="I205" i="220"/>
  <c r="J204" i="220"/>
  <c r="I204" i="220"/>
  <c r="J203" i="220"/>
  <c r="I203" i="220"/>
  <c r="J202" i="220"/>
  <c r="I202" i="220"/>
  <c r="J201" i="220"/>
  <c r="I201" i="220"/>
  <c r="J200" i="220"/>
  <c r="I200" i="220"/>
  <c r="J199" i="220"/>
  <c r="I199" i="220"/>
  <c r="J198" i="220"/>
  <c r="I198" i="220"/>
  <c r="J197" i="220"/>
  <c r="I197" i="220"/>
  <c r="J196" i="220"/>
  <c r="I196" i="220"/>
  <c r="J195" i="220"/>
  <c r="I195" i="220"/>
  <c r="J194" i="220"/>
  <c r="I194" i="220"/>
  <c r="J193" i="220"/>
  <c r="I193" i="220"/>
  <c r="J192" i="220"/>
  <c r="I192" i="220"/>
  <c r="J191" i="220"/>
  <c r="I191" i="220"/>
  <c r="J188" i="220"/>
  <c r="I188" i="220"/>
  <c r="J187" i="220"/>
  <c r="I187" i="220"/>
  <c r="J186" i="220"/>
  <c r="I186" i="220"/>
  <c r="J185" i="220"/>
  <c r="I185" i="220"/>
  <c r="J184" i="220"/>
  <c r="I184" i="220"/>
  <c r="J183" i="220"/>
  <c r="I183" i="220"/>
  <c r="J182" i="220"/>
  <c r="I182" i="220"/>
  <c r="J181" i="220"/>
  <c r="I181" i="220"/>
  <c r="J180" i="220"/>
  <c r="I180" i="220"/>
  <c r="J179" i="220"/>
  <c r="I179" i="220"/>
  <c r="J178" i="220"/>
  <c r="I178" i="220"/>
  <c r="J177" i="220"/>
  <c r="I177" i="220"/>
  <c r="J176" i="220"/>
  <c r="I176" i="220"/>
  <c r="J175" i="220"/>
  <c r="I175" i="220"/>
  <c r="J174" i="220"/>
  <c r="I174" i="220"/>
  <c r="J173" i="220"/>
  <c r="I173" i="220"/>
  <c r="J172" i="220"/>
  <c r="I172" i="220"/>
  <c r="J171" i="220"/>
  <c r="I171" i="220"/>
  <c r="J170" i="220"/>
  <c r="I170" i="220"/>
  <c r="J169" i="220"/>
  <c r="I169" i="220"/>
  <c r="J168" i="220"/>
  <c r="I168" i="220"/>
  <c r="J167" i="220"/>
  <c r="I167" i="220"/>
  <c r="J166" i="220"/>
  <c r="I166" i="220"/>
  <c r="J165" i="220"/>
  <c r="I165" i="220"/>
  <c r="J164" i="220"/>
  <c r="I164" i="220"/>
  <c r="J163" i="220"/>
  <c r="I163" i="220"/>
  <c r="J162" i="220"/>
  <c r="I162" i="220"/>
  <c r="J159" i="220"/>
  <c r="I159" i="220"/>
  <c r="J158" i="220"/>
  <c r="I158" i="220"/>
  <c r="J157" i="220"/>
  <c r="I157" i="220"/>
  <c r="J156" i="220"/>
  <c r="I156" i="220"/>
  <c r="J155" i="220"/>
  <c r="I155" i="220"/>
  <c r="J154" i="220"/>
  <c r="I154" i="220"/>
  <c r="J153" i="220"/>
  <c r="I153" i="220"/>
  <c r="J152" i="220"/>
  <c r="I152" i="220"/>
  <c r="J151" i="220"/>
  <c r="I151" i="220"/>
  <c r="J148" i="220"/>
  <c r="I148" i="220"/>
  <c r="J147" i="220"/>
  <c r="I147" i="220"/>
  <c r="J146" i="220"/>
  <c r="I146" i="220"/>
  <c r="J145" i="220"/>
  <c r="I145" i="220"/>
  <c r="J144" i="220"/>
  <c r="I144" i="220"/>
  <c r="J143" i="220"/>
  <c r="I143" i="220"/>
  <c r="J142" i="220"/>
  <c r="I142" i="220"/>
  <c r="J141" i="220"/>
  <c r="I141" i="220"/>
  <c r="J140" i="220"/>
  <c r="I140" i="220"/>
  <c r="J139" i="220"/>
  <c r="I139" i="220"/>
  <c r="J138" i="220"/>
  <c r="I138" i="220"/>
  <c r="J137" i="220"/>
  <c r="I137" i="220"/>
  <c r="J136" i="220"/>
  <c r="I136" i="220"/>
  <c r="J135" i="220"/>
  <c r="I135" i="220"/>
  <c r="J134" i="220"/>
  <c r="I134" i="220"/>
  <c r="J133" i="220"/>
  <c r="I133" i="220"/>
  <c r="J132" i="220"/>
  <c r="I132" i="220"/>
  <c r="J131" i="220"/>
  <c r="I131" i="220"/>
  <c r="J130" i="220"/>
  <c r="I130" i="220"/>
  <c r="J129" i="220"/>
  <c r="I129" i="220"/>
  <c r="J128" i="220"/>
  <c r="I128" i="220"/>
  <c r="J127" i="220"/>
  <c r="I127" i="220"/>
  <c r="J126" i="220"/>
  <c r="I126" i="220"/>
  <c r="J125" i="220"/>
  <c r="I125" i="220"/>
  <c r="J124" i="220"/>
  <c r="I124" i="220"/>
  <c r="J123" i="220"/>
  <c r="I123" i="220"/>
  <c r="J122" i="220"/>
  <c r="I122" i="220"/>
  <c r="J121" i="220"/>
  <c r="I121" i="220"/>
  <c r="J120" i="220"/>
  <c r="I120" i="220"/>
  <c r="J119" i="220"/>
  <c r="I119" i="220"/>
  <c r="J118" i="220"/>
  <c r="I118" i="220"/>
  <c r="J117" i="220"/>
  <c r="I117" i="220"/>
  <c r="J116" i="220"/>
  <c r="I116" i="220"/>
  <c r="J115" i="220"/>
  <c r="I115" i="220"/>
  <c r="J114" i="220"/>
  <c r="I114" i="220"/>
  <c r="J113" i="220"/>
  <c r="I113" i="220"/>
  <c r="J112" i="220"/>
  <c r="I112" i="220"/>
  <c r="J111" i="220"/>
  <c r="I111" i="220"/>
  <c r="J110" i="220"/>
  <c r="I110" i="220"/>
  <c r="J109" i="220"/>
  <c r="I109" i="220"/>
  <c r="J108" i="220"/>
  <c r="I108" i="220"/>
  <c r="J107" i="220"/>
  <c r="I107" i="220"/>
  <c r="J106" i="220"/>
  <c r="I106" i="220"/>
  <c r="J105" i="220"/>
  <c r="I105" i="220"/>
  <c r="J104" i="220"/>
  <c r="I104" i="220"/>
  <c r="J103" i="220"/>
  <c r="I103" i="220"/>
  <c r="J102" i="220"/>
  <c r="I102" i="220"/>
  <c r="J101" i="220"/>
  <c r="I101" i="220"/>
  <c r="J100" i="220"/>
  <c r="I100" i="220"/>
  <c r="J99" i="220"/>
  <c r="I99" i="220"/>
  <c r="J98" i="220"/>
  <c r="I98" i="220"/>
  <c r="J95" i="220"/>
  <c r="I95" i="220"/>
  <c r="J94" i="220"/>
  <c r="I94" i="220"/>
  <c r="J93" i="220"/>
  <c r="I93" i="220"/>
  <c r="J92" i="220"/>
  <c r="I92" i="220"/>
  <c r="J91" i="220"/>
  <c r="I91" i="220"/>
  <c r="J90" i="220"/>
  <c r="I90" i="220"/>
  <c r="J89" i="220"/>
  <c r="I89" i="220"/>
  <c r="J88" i="220"/>
  <c r="I88" i="220"/>
  <c r="J87" i="220"/>
  <c r="I87" i="220"/>
  <c r="J86" i="220"/>
  <c r="I86" i="220"/>
  <c r="J85" i="220"/>
  <c r="I85" i="220"/>
  <c r="J84" i="220"/>
  <c r="I84" i="220"/>
  <c r="J83" i="220"/>
  <c r="I83" i="220"/>
  <c r="J82" i="220"/>
  <c r="I82" i="220"/>
  <c r="J81" i="220"/>
  <c r="I81" i="220"/>
  <c r="J80" i="220"/>
  <c r="I80" i="220"/>
  <c r="J79" i="220"/>
  <c r="I79" i="220"/>
  <c r="J78" i="220"/>
  <c r="I78" i="220"/>
  <c r="J77" i="220"/>
  <c r="I77" i="220"/>
  <c r="J76" i="220"/>
  <c r="I76" i="220"/>
  <c r="J75" i="220"/>
  <c r="I75" i="220"/>
  <c r="J74" i="220"/>
  <c r="I74" i="220"/>
  <c r="J73" i="220"/>
  <c r="I73" i="220"/>
  <c r="J72" i="220"/>
  <c r="I72" i="220"/>
  <c r="J71" i="220"/>
  <c r="I71" i="220"/>
  <c r="J70" i="220"/>
  <c r="I70" i="220"/>
  <c r="J69" i="220"/>
  <c r="I69" i="220"/>
  <c r="J68" i="220"/>
  <c r="I68" i="220"/>
  <c r="J67" i="220"/>
  <c r="I67" i="220"/>
  <c r="J66" i="220"/>
  <c r="I66" i="220"/>
  <c r="J65" i="220"/>
  <c r="I65" i="220"/>
  <c r="J64" i="220"/>
  <c r="I64" i="220"/>
  <c r="J63" i="220"/>
  <c r="I63" i="220"/>
  <c r="J62" i="220"/>
  <c r="I62" i="220"/>
  <c r="J59" i="220"/>
  <c r="I59" i="220"/>
  <c r="J58" i="220"/>
  <c r="I58" i="220"/>
  <c r="J57" i="220"/>
  <c r="I57" i="220"/>
  <c r="J56" i="220"/>
  <c r="I56" i="220"/>
  <c r="J55" i="220"/>
  <c r="I55" i="220"/>
  <c r="J54" i="220"/>
  <c r="I54" i="220"/>
  <c r="J53" i="220"/>
  <c r="I53" i="220"/>
  <c r="J52" i="220"/>
  <c r="I52" i="220"/>
  <c r="J51" i="220"/>
  <c r="I51" i="220"/>
  <c r="J50" i="220"/>
  <c r="I50" i="220"/>
  <c r="J49" i="220"/>
  <c r="I49" i="220"/>
  <c r="J48" i="220"/>
  <c r="I48" i="220"/>
  <c r="J47" i="220"/>
  <c r="I47" i="220"/>
  <c r="J46" i="220"/>
  <c r="I46" i="220"/>
  <c r="J45" i="220"/>
  <c r="I45" i="220"/>
  <c r="J44" i="220"/>
  <c r="I44" i="220"/>
  <c r="J43" i="220"/>
  <c r="I43" i="220"/>
  <c r="J42" i="220"/>
  <c r="I42" i="220"/>
  <c r="J41" i="220"/>
  <c r="I41" i="220"/>
  <c r="J40" i="220"/>
  <c r="I40" i="220"/>
  <c r="J39" i="220"/>
  <c r="I39" i="220"/>
  <c r="J38" i="220"/>
  <c r="I38" i="220"/>
  <c r="J37" i="220"/>
  <c r="I37" i="220"/>
  <c r="J34" i="220"/>
  <c r="I34" i="220"/>
  <c r="J33" i="220"/>
  <c r="I33" i="220"/>
  <c r="J32" i="220"/>
  <c r="I32" i="220"/>
  <c r="J31" i="220"/>
  <c r="I31" i="220"/>
  <c r="J30" i="220"/>
  <c r="I30" i="220"/>
  <c r="J29" i="220"/>
  <c r="I29" i="220"/>
  <c r="J28" i="220"/>
  <c r="I28" i="220"/>
  <c r="J27" i="220"/>
  <c r="I27" i="220"/>
  <c r="J26" i="220"/>
  <c r="I26" i="220"/>
  <c r="J25" i="220"/>
  <c r="I25" i="220"/>
  <c r="J24" i="220"/>
  <c r="I24" i="220"/>
  <c r="J23" i="220"/>
  <c r="I23" i="220"/>
  <c r="J22" i="220"/>
  <c r="I22" i="220"/>
  <c r="J21" i="220"/>
  <c r="I21" i="220"/>
  <c r="J16" i="220"/>
  <c r="I16" i="220"/>
  <c r="J15" i="220"/>
  <c r="I15" i="220"/>
  <c r="J14" i="220"/>
  <c r="I14" i="220"/>
  <c r="J13" i="220"/>
  <c r="I13" i="220"/>
  <c r="J12" i="220"/>
  <c r="I12" i="220"/>
  <c r="J11" i="220"/>
  <c r="I11" i="220"/>
  <c r="J10" i="220"/>
  <c r="H9" i="220"/>
  <c r="G9" i="220"/>
  <c r="F9" i="220"/>
  <c r="E9" i="220"/>
  <c r="C2" i="220"/>
  <c r="C1" i="220"/>
  <c r="G18" i="208"/>
  <c r="F18" i="208"/>
  <c r="E18" i="208"/>
  <c r="D18" i="208"/>
  <c r="C18" i="208"/>
  <c r="C2" i="208"/>
  <c r="C1" i="208"/>
  <c r="G18" i="197"/>
  <c r="F18" i="197"/>
  <c r="E18" i="197"/>
  <c r="D18" i="197"/>
  <c r="C18" i="197"/>
  <c r="C2" i="197"/>
  <c r="H23" i="209"/>
  <c r="J23" i="209" s="1"/>
  <c r="G23" i="209"/>
  <c r="F23" i="209"/>
  <c r="E23" i="209"/>
  <c r="D23" i="209"/>
  <c r="H22" i="209"/>
  <c r="G22" i="209"/>
  <c r="F22" i="209"/>
  <c r="J22" i="209" s="1"/>
  <c r="E22" i="209"/>
  <c r="D22" i="209"/>
  <c r="H21" i="209"/>
  <c r="G21" i="209"/>
  <c r="K21" i="209" s="1"/>
  <c r="F21" i="209"/>
  <c r="J21" i="209" s="1"/>
  <c r="E21" i="209"/>
  <c r="D21" i="209"/>
  <c r="F20" i="209"/>
  <c r="L19" i="209"/>
  <c r="K19" i="209"/>
  <c r="J19" i="209"/>
  <c r="I19" i="209"/>
  <c r="L18" i="209"/>
  <c r="K18" i="209"/>
  <c r="J18" i="209"/>
  <c r="I18" i="209"/>
  <c r="L17" i="209"/>
  <c r="K17" i="209"/>
  <c r="J17" i="209"/>
  <c r="I17" i="209"/>
  <c r="J16" i="209"/>
  <c r="H16" i="209"/>
  <c r="G16" i="209"/>
  <c r="K16" i="209" s="1"/>
  <c r="D16" i="209"/>
  <c r="L16" i="209" s="1"/>
  <c r="L15" i="209"/>
  <c r="K15" i="209"/>
  <c r="J15" i="209"/>
  <c r="I15" i="209"/>
  <c r="L14" i="209"/>
  <c r="K14" i="209"/>
  <c r="J14" i="209"/>
  <c r="I14" i="209"/>
  <c r="L13" i="209"/>
  <c r="K13" i="209"/>
  <c r="J13" i="209"/>
  <c r="I13" i="209"/>
  <c r="H12" i="209"/>
  <c r="L12" i="209" s="1"/>
  <c r="G12" i="209"/>
  <c r="K12" i="209" s="1"/>
  <c r="D12" i="209"/>
  <c r="L11" i="209"/>
  <c r="K11" i="209"/>
  <c r="J11" i="209"/>
  <c r="I11" i="209"/>
  <c r="L10" i="209"/>
  <c r="K10" i="209"/>
  <c r="J10" i="209"/>
  <c r="I10" i="209"/>
  <c r="L9" i="209"/>
  <c r="K9" i="209"/>
  <c r="J9" i="209"/>
  <c r="I9" i="209"/>
  <c r="J8" i="209"/>
  <c r="H8" i="209"/>
  <c r="G8" i="209"/>
  <c r="K8" i="209" s="1"/>
  <c r="D8" i="209"/>
  <c r="C2" i="209"/>
  <c r="C1" i="209"/>
  <c r="F12" i="174"/>
  <c r="C9" i="174"/>
  <c r="K9" i="174" s="1"/>
  <c r="C3" i="174"/>
  <c r="C2" i="174"/>
  <c r="C1" i="174"/>
  <c r="I23" i="169"/>
  <c r="F13" i="174" s="1"/>
  <c r="H23" i="169"/>
  <c r="F23" i="169"/>
  <c r="D13" i="174" s="1"/>
  <c r="E23" i="169"/>
  <c r="C13" i="174" s="1"/>
  <c r="C23" i="169"/>
  <c r="D12" i="174" s="1"/>
  <c r="B23" i="169"/>
  <c r="C12" i="174" s="1"/>
  <c r="G22" i="169"/>
  <c r="D22" i="169"/>
  <c r="G21" i="169"/>
  <c r="D21" i="169"/>
  <c r="G20" i="169"/>
  <c r="D20" i="169"/>
  <c r="G19" i="169"/>
  <c r="D19" i="169"/>
  <c r="G18" i="169"/>
  <c r="D18" i="169"/>
  <c r="G17" i="169"/>
  <c r="D17" i="169"/>
  <c r="G16" i="169"/>
  <c r="D16" i="169"/>
  <c r="G15" i="169"/>
  <c r="D15" i="169"/>
  <c r="G14" i="169"/>
  <c r="D14" i="169"/>
  <c r="G13" i="169"/>
  <c r="D13" i="169"/>
  <c r="C3" i="169"/>
  <c r="C2" i="169"/>
  <c r="C1" i="169"/>
  <c r="W23" i="192"/>
  <c r="V23" i="192"/>
  <c r="U23" i="192"/>
  <c r="F9" i="174" s="1"/>
  <c r="T23" i="192"/>
  <c r="R23" i="192"/>
  <c r="Q23" i="192"/>
  <c r="N23" i="192"/>
  <c r="M23" i="192"/>
  <c r="L23" i="192"/>
  <c r="I23" i="192"/>
  <c r="H23" i="192"/>
  <c r="G23" i="192"/>
  <c r="F23" i="192"/>
  <c r="E23" i="192"/>
  <c r="D23" i="192"/>
  <c r="S21" i="192"/>
  <c r="P21" i="192"/>
  <c r="O21" i="192"/>
  <c r="K21" i="192"/>
  <c r="J21" i="192"/>
  <c r="S20" i="192"/>
  <c r="P20" i="192"/>
  <c r="O20" i="192"/>
  <c r="K20" i="192"/>
  <c r="J20" i="192"/>
  <c r="S19" i="192"/>
  <c r="P19" i="192"/>
  <c r="O19" i="192"/>
  <c r="K19" i="192"/>
  <c r="J19" i="192"/>
  <c r="S18" i="192"/>
  <c r="P18" i="192"/>
  <c r="O18" i="192"/>
  <c r="K18" i="192"/>
  <c r="J18" i="192"/>
  <c r="S17" i="192"/>
  <c r="P17" i="192"/>
  <c r="O17" i="192"/>
  <c r="K17" i="192"/>
  <c r="J17" i="192"/>
  <c r="S16" i="192"/>
  <c r="P16" i="192"/>
  <c r="O16" i="192"/>
  <c r="K16" i="192"/>
  <c r="J16" i="192"/>
  <c r="S15" i="192"/>
  <c r="P15" i="192"/>
  <c r="O15" i="192"/>
  <c r="K15" i="192"/>
  <c r="J15" i="192"/>
  <c r="S14" i="192"/>
  <c r="P14" i="192"/>
  <c r="O14" i="192"/>
  <c r="K14" i="192"/>
  <c r="J14" i="192"/>
  <c r="S13" i="192"/>
  <c r="P13" i="192"/>
  <c r="O13" i="192"/>
  <c r="K13" i="192"/>
  <c r="J13" i="192"/>
  <c r="S12" i="192"/>
  <c r="P12" i="192"/>
  <c r="O12" i="192"/>
  <c r="K12" i="192"/>
  <c r="J12" i="192"/>
  <c r="S11" i="192"/>
  <c r="P11" i="192"/>
  <c r="O11" i="192"/>
  <c r="K11" i="192"/>
  <c r="J11" i="192"/>
  <c r="S10" i="192"/>
  <c r="P10" i="192"/>
  <c r="O10" i="192"/>
  <c r="K10" i="192"/>
  <c r="J10" i="192"/>
  <c r="S9" i="192"/>
  <c r="P9" i="192"/>
  <c r="O9" i="192"/>
  <c r="K9" i="192"/>
  <c r="J9" i="192"/>
  <c r="S8" i="192"/>
  <c r="P8" i="192"/>
  <c r="O8" i="192"/>
  <c r="O23" i="192" s="1"/>
  <c r="K8" i="192"/>
  <c r="J8" i="192"/>
  <c r="C3" i="192"/>
  <c r="C2" i="192"/>
  <c r="C1" i="192"/>
  <c r="R18" i="191"/>
  <c r="Q18" i="191"/>
  <c r="P18" i="191"/>
  <c r="N18" i="191"/>
  <c r="M18" i="191"/>
  <c r="K18" i="191"/>
  <c r="J18" i="191"/>
  <c r="H18" i="191"/>
  <c r="G18" i="191"/>
  <c r="F18" i="191"/>
  <c r="E18" i="191"/>
  <c r="O17" i="191"/>
  <c r="L17" i="191"/>
  <c r="I17" i="191"/>
  <c r="O16" i="191"/>
  <c r="L16" i="191"/>
  <c r="I16" i="191"/>
  <c r="O15" i="191"/>
  <c r="L15" i="191"/>
  <c r="I15" i="191"/>
  <c r="O14" i="191"/>
  <c r="L14" i="191"/>
  <c r="I14" i="191"/>
  <c r="O13" i="191"/>
  <c r="L13" i="191"/>
  <c r="I13" i="191"/>
  <c r="O12" i="191"/>
  <c r="L12" i="191"/>
  <c r="I12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C3" i="191"/>
  <c r="C2" i="191"/>
  <c r="C1" i="191"/>
  <c r="AF23" i="189"/>
  <c r="F11" i="174" s="1"/>
  <c r="AE23" i="189"/>
  <c r="AD23" i="189"/>
  <c r="F8" i="174" s="1"/>
  <c r="AB23" i="189"/>
  <c r="AA23" i="189"/>
  <c r="Z23" i="189"/>
  <c r="W23" i="189"/>
  <c r="V23" i="189"/>
  <c r="U23" i="189"/>
  <c r="T23" i="189"/>
  <c r="S23" i="189"/>
  <c r="R23" i="189"/>
  <c r="O23" i="189"/>
  <c r="N23" i="189"/>
  <c r="M23" i="189"/>
  <c r="L23" i="189"/>
  <c r="K23" i="189"/>
  <c r="J23" i="189"/>
  <c r="I23" i="189"/>
  <c r="G23" i="189"/>
  <c r="F23" i="189"/>
  <c r="E23" i="189"/>
  <c r="C23" i="189"/>
  <c r="B23" i="189"/>
  <c r="AC22" i="189"/>
  <c r="X22" i="189"/>
  <c r="Y22" i="189" s="1"/>
  <c r="P22" i="189"/>
  <c r="Q22" i="189" s="1"/>
  <c r="H22" i="189"/>
  <c r="D22" i="189" s="1"/>
  <c r="AC21" i="189"/>
  <c r="X21" i="189"/>
  <c r="Y21" i="189" s="1"/>
  <c r="Q21" i="189"/>
  <c r="P21" i="189"/>
  <c r="H21" i="189"/>
  <c r="D21" i="189" s="1"/>
  <c r="AC20" i="189"/>
  <c r="X20" i="189"/>
  <c r="Y20" i="189" s="1"/>
  <c r="P20" i="189"/>
  <c r="Q20" i="189" s="1"/>
  <c r="H20" i="189"/>
  <c r="D20" i="189"/>
  <c r="AC19" i="189"/>
  <c r="X19" i="189"/>
  <c r="Y19" i="189" s="1"/>
  <c r="P19" i="189"/>
  <c r="Q19" i="189" s="1"/>
  <c r="H19" i="189"/>
  <c r="D19" i="189" s="1"/>
  <c r="AC18" i="189"/>
  <c r="X18" i="189"/>
  <c r="Y18" i="189" s="1"/>
  <c r="P18" i="189"/>
  <c r="Q18" i="189" s="1"/>
  <c r="H18" i="189"/>
  <c r="D18" i="189" s="1"/>
  <c r="AC17" i="189"/>
  <c r="X17" i="189"/>
  <c r="Y17" i="189" s="1"/>
  <c r="P17" i="189"/>
  <c r="Q17" i="189" s="1"/>
  <c r="H17" i="189"/>
  <c r="D17" i="189" s="1"/>
  <c r="AC16" i="189"/>
  <c r="X16" i="189"/>
  <c r="Y16" i="189" s="1"/>
  <c r="P16" i="189"/>
  <c r="Q16" i="189" s="1"/>
  <c r="H16" i="189"/>
  <c r="D16" i="189" s="1"/>
  <c r="AC15" i="189"/>
  <c r="X15" i="189"/>
  <c r="Y15" i="189" s="1"/>
  <c r="P15" i="189"/>
  <c r="Q15" i="189" s="1"/>
  <c r="H15" i="189"/>
  <c r="D15" i="189" s="1"/>
  <c r="AC14" i="189"/>
  <c r="X14" i="189"/>
  <c r="Y14" i="189" s="1"/>
  <c r="P14" i="189"/>
  <c r="Q14" i="189" s="1"/>
  <c r="H14" i="189"/>
  <c r="D14" i="189"/>
  <c r="AC13" i="189"/>
  <c r="X13" i="189"/>
  <c r="Y13" i="189" s="1"/>
  <c r="P13" i="189"/>
  <c r="Q13" i="189" s="1"/>
  <c r="H13" i="189"/>
  <c r="D13" i="189" s="1"/>
  <c r="AC12" i="189"/>
  <c r="X12" i="189"/>
  <c r="Y12" i="189" s="1"/>
  <c r="P12" i="189"/>
  <c r="Q12" i="189" s="1"/>
  <c r="H12" i="189"/>
  <c r="D12" i="189" s="1"/>
  <c r="AC11" i="189"/>
  <c r="X11" i="189"/>
  <c r="Y11" i="189" s="1"/>
  <c r="P11" i="189"/>
  <c r="Q11" i="189" s="1"/>
  <c r="H11" i="189"/>
  <c r="D11" i="189" s="1"/>
  <c r="AC10" i="189"/>
  <c r="X10" i="189"/>
  <c r="Y10" i="189" s="1"/>
  <c r="P10" i="189"/>
  <c r="Q10" i="189" s="1"/>
  <c r="H10" i="189"/>
  <c r="D10" i="189" s="1"/>
  <c r="AC9" i="189"/>
  <c r="Y9" i="189"/>
  <c r="X9" i="189"/>
  <c r="P9" i="189"/>
  <c r="Q9" i="189" s="1"/>
  <c r="H9" i="189"/>
  <c r="D9" i="189" s="1"/>
  <c r="I16" i="209" l="1"/>
  <c r="K23" i="209"/>
  <c r="I22" i="209"/>
  <c r="I23" i="209"/>
  <c r="I9" i="220"/>
  <c r="I243" i="220"/>
  <c r="P23" i="192"/>
  <c r="I18" i="191"/>
  <c r="L8" i="209"/>
  <c r="J23" i="192"/>
  <c r="S23" i="192"/>
  <c r="I8" i="209"/>
  <c r="D11" i="174"/>
  <c r="L18" i="191"/>
  <c r="D20" i="209"/>
  <c r="L21" i="209"/>
  <c r="P23" i="189"/>
  <c r="Q23" i="189" s="1"/>
  <c r="O18" i="191"/>
  <c r="K23" i="192"/>
  <c r="F10" i="174"/>
  <c r="I366" i="220"/>
  <c r="C10" i="174"/>
  <c r="G10" i="174" s="1"/>
  <c r="L22" i="209"/>
  <c r="E13" i="174"/>
  <c r="K13" i="174"/>
  <c r="G13" i="174"/>
  <c r="E12" i="174"/>
  <c r="K12" i="174"/>
  <c r="G12" i="174"/>
  <c r="G20" i="209"/>
  <c r="G23" i="169"/>
  <c r="H20" i="209"/>
  <c r="I12" i="209"/>
  <c r="L23" i="209"/>
  <c r="H23" i="189"/>
  <c r="D23" i="189" s="1"/>
  <c r="C11" i="174"/>
  <c r="G11" i="174" s="1"/>
  <c r="G9" i="174"/>
  <c r="J12" i="209"/>
  <c r="I21" i="209"/>
  <c r="J447" i="220"/>
  <c r="D14" i="174"/>
  <c r="E9" i="174"/>
  <c r="C8" i="174"/>
  <c r="E8" i="174" s="1"/>
  <c r="X23" i="189"/>
  <c r="Y23" i="189" s="1"/>
  <c r="D23" i="169"/>
  <c r="K22" i="209"/>
  <c r="F14" i="174"/>
  <c r="AC23" i="189"/>
  <c r="E363" i="220"/>
  <c r="I362" i="220"/>
  <c r="J9" i="220"/>
  <c r="J243" i="220"/>
  <c r="J362" i="220"/>
  <c r="J366" i="220"/>
  <c r="H363" i="220"/>
  <c r="F363" i="220"/>
  <c r="I447" i="220"/>
  <c r="K11" i="174" l="1"/>
  <c r="E10" i="174"/>
  <c r="E14" i="174" s="1"/>
  <c r="K10" i="174"/>
  <c r="G8" i="174"/>
  <c r="G14" i="174" s="1"/>
  <c r="C14" i="174"/>
  <c r="K14" i="174" s="1"/>
  <c r="I363" i="220"/>
  <c r="K20" i="209"/>
  <c r="I20" i="209"/>
  <c r="L20" i="209"/>
  <c r="J20" i="209"/>
  <c r="E11" i="174"/>
  <c r="K8" i="174"/>
  <c r="J363" i="220"/>
</calcChain>
</file>

<file path=xl/sharedStrings.xml><?xml version="1.0" encoding="utf-8"?>
<sst xmlns="http://schemas.openxmlformats.org/spreadsheetml/2006/main" count="4957" uniqueCount="2431">
  <si>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</si>
  <si>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</si>
  <si>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</si>
  <si>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</si>
  <si>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САДРЖАЈ</t>
  </si>
  <si>
    <t>РБ</t>
  </si>
  <si>
    <t>Назив Табеле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</si>
  <si>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</si>
  <si>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</si>
  <si>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</si>
  <si>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</si>
  <si>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Укупан кадар у здравственој установи</t>
  </si>
  <si>
    <t>Капацитети и коришћење болничких постеља</t>
  </si>
  <si>
    <t>Пратиоци лечених лица</t>
  </si>
  <si>
    <t>Капацитети и коришћење дневних болница</t>
  </si>
  <si>
    <t>Здравствене услуге према организационој структури</t>
  </si>
  <si>
    <t>Збирна табела врсте здравствених услуга које се пружају у здравственој установи (Пивот)</t>
  </si>
  <si>
    <t>Дијагностички сродне групе (ДСГ)</t>
  </si>
  <si>
    <t>Крв и компоненте крви</t>
  </si>
  <si>
    <t>Лекови</t>
  </si>
  <si>
    <t>Санитетски и медицински потрошни материјал</t>
  </si>
  <si>
    <t>Реагенси</t>
  </si>
  <si>
    <t>Назив здравствене установе</t>
  </si>
  <si>
    <t>Специјална болница за неспецифичне плућне болести "Сокобања" - Сокобања</t>
  </si>
  <si>
    <t>Матични број здравствене установе</t>
  </si>
  <si>
    <t>Датум</t>
  </si>
  <si>
    <t xml:space="preserve">Табела 1. </t>
  </si>
  <si>
    <t>Делатност - служба  (у складу са Статутом)</t>
  </si>
  <si>
    <t>Просечна дневна заузетост постеља у 2024. (%)</t>
  </si>
  <si>
    <t>Постељни фонд (у складу са Уредбом)</t>
  </si>
  <si>
    <t>Број запослених на неодређено време који се финансирају из средстава обавезног здравственог осигурања</t>
  </si>
  <si>
    <t>Број запослених на неодређено време који се финансирају из других средстава</t>
  </si>
  <si>
    <t>стандардна нега</t>
  </si>
  <si>
    <t>Инт.ниво 2</t>
  </si>
  <si>
    <t>Инт. ниво 3</t>
  </si>
  <si>
    <t>УКУПНО</t>
  </si>
  <si>
    <t>Укупан број доктора медицине</t>
  </si>
  <si>
    <t>од тога на специјализацији</t>
  </si>
  <si>
    <t>од тога специјалисти</t>
  </si>
  <si>
    <t xml:space="preserve">Број лекара према нормативу </t>
  </si>
  <si>
    <t>Разлика - број лекара</t>
  </si>
  <si>
    <t>Укупан број медицинских сестара</t>
  </si>
  <si>
    <t>Број сестара према нормативу</t>
  </si>
  <si>
    <t>Разлика - број медицинских сестара</t>
  </si>
  <si>
    <t>Број здравствених сарадника</t>
  </si>
  <si>
    <t>Број здравствених сарадника према нормативу</t>
  </si>
  <si>
    <t>Увећано за примар</t>
  </si>
  <si>
    <t>Разлика - број здравствених сарадника</t>
  </si>
  <si>
    <t>Укупно норматив за докторе медицине</t>
  </si>
  <si>
    <t>Стандардна нега</t>
  </si>
  <si>
    <t>Инт. ниво3</t>
  </si>
  <si>
    <t xml:space="preserve"> амбуланте, кабинети, сале</t>
  </si>
  <si>
    <t>Увечано за примар</t>
  </si>
  <si>
    <t>Укупно норматив за сестре</t>
  </si>
  <si>
    <t>Доктори медицине</t>
  </si>
  <si>
    <t>медицинске сестре-техничари</t>
  </si>
  <si>
    <t>здравствени сарадници</t>
  </si>
  <si>
    <t>Одсек интерне медицине</t>
  </si>
  <si>
    <t>Одељење за неспецифичне плућне болести одраслих</t>
  </si>
  <si>
    <t>Одељење за плућне болести деце</t>
  </si>
  <si>
    <t xml:space="preserve">Табела 2. </t>
  </si>
  <si>
    <t>Организациона јединица</t>
  </si>
  <si>
    <t>Број постеља/места*</t>
  </si>
  <si>
    <t>Број смена</t>
  </si>
  <si>
    <t>Број дијализа годишње</t>
  </si>
  <si>
    <t>Број доктора медицине</t>
  </si>
  <si>
    <t>норматив доктора медицине</t>
  </si>
  <si>
    <t>разлика доктора медицине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</si>
  <si>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</si>
  <si>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</si>
  <si>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</si>
  <si>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</si>
  <si>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</si>
  <si>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доктори медицине</t>
  </si>
  <si>
    <t>мед. техничари</t>
  </si>
  <si>
    <t>здр. сарадници</t>
  </si>
  <si>
    <t>Дијализе</t>
  </si>
  <si>
    <t>*За дијализе се попуњавају дијализна места</t>
  </si>
  <si>
    <t xml:space="preserve">Табела 3. </t>
  </si>
  <si>
    <t>Заједничке медицинске делатности</t>
  </si>
  <si>
    <t>Број постеља на који се примењује норматив</t>
  </si>
  <si>
    <t>Број апарата, број операционих сала</t>
  </si>
  <si>
    <t>Број фармацеута</t>
  </si>
  <si>
    <t>основни норматив</t>
  </si>
  <si>
    <t>Укупан норматив</t>
  </si>
  <si>
    <t>Разлика</t>
  </si>
  <si>
    <t>Број мед. сестара</t>
  </si>
  <si>
    <t>Број здр. сарадника</t>
  </si>
  <si>
    <t>норматив</t>
  </si>
  <si>
    <t>разлика</t>
  </si>
  <si>
    <t>фармацеути</t>
  </si>
  <si>
    <t>мед.техничари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</si>
  <si>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</si>
  <si>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</si>
  <si>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</si>
  <si>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</si>
  <si>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</si>
  <si>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</si>
  <si>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</si>
  <si>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</si>
  <si>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</si>
  <si>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</si>
  <si>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</si>
  <si>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Клиничка фармакологија</t>
  </si>
  <si>
    <t>Социјална медицина, информатика и статистика</t>
  </si>
  <si>
    <t>Послови припреме дијета за пацијенте и контрола намирница</t>
  </si>
  <si>
    <t>Превенција и контрола болничких инфекција</t>
  </si>
  <si>
    <t>Укупно</t>
  </si>
  <si>
    <t>Напомена: попуњавају се подаци само за делатности које постоје у здравственој установи</t>
  </si>
  <si>
    <t xml:space="preserve">Табела 4. </t>
  </si>
  <si>
    <t>краткотрајна хоспитализација</t>
  </si>
  <si>
    <t>дуготрајна хоспитализација</t>
  </si>
  <si>
    <t>Назив организационе једицине</t>
  </si>
  <si>
    <t>Административни радници</t>
  </si>
  <si>
    <t>Норматив</t>
  </si>
  <si>
    <t>Технички радници</t>
  </si>
  <si>
    <t>Административни</t>
  </si>
  <si>
    <t>Технички</t>
  </si>
  <si>
    <t>БОЛНИЦА</t>
  </si>
  <si>
    <t>Возачи санитетског превоза</t>
  </si>
  <si>
    <t xml:space="preserve">Табела 5. </t>
  </si>
  <si>
    <t>Број запослених на неодређено време који се финансирају из средстава РФЗО</t>
  </si>
  <si>
    <t>Укупно запослених на неодређено време</t>
  </si>
  <si>
    <t>Број запослених на одређено време због замене одсутних запослених</t>
  </si>
  <si>
    <t>Број запослених на одређено време због повећаног обима посла</t>
  </si>
  <si>
    <t>Укупан број запослених на одређено време који се финансирају из средстава РФЗО</t>
  </si>
  <si>
    <t>Укупан број запослених (на одређено и неодређено време) који се финансирају из средстава РФЗО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</si>
  <si>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</si>
  <si>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</si>
  <si>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</si>
  <si>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</si>
  <si>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</si>
  <si>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</si>
  <si>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Табела 6. </t>
  </si>
  <si>
    <t>Шифра орг.јед.</t>
  </si>
  <si>
    <t>Болничке постеље</t>
  </si>
  <si>
    <t>Број хоспитализованих лица</t>
  </si>
  <si>
    <t>Број дана хоспитализације</t>
  </si>
  <si>
    <t>Просечна дужина лечења (дани)</t>
  </si>
  <si>
    <t>Просечна заузетост постеља (%)</t>
  </si>
  <si>
    <t>ВРСТА</t>
  </si>
  <si>
    <t>БРОЈ</t>
  </si>
  <si>
    <t>Извршено у 2024.</t>
  </si>
  <si>
    <t>План за 2025.</t>
  </si>
  <si>
    <t>ОДЕЉЕЊЕ ЗА НЕСПЕЦИФИЧНЕ ПЛУЋНЕ БОЛЕСТИ ОДРАСЛИХ</t>
  </si>
  <si>
    <t>инт.нега</t>
  </si>
  <si>
    <t>полу инт.</t>
  </si>
  <si>
    <t>станд. н.</t>
  </si>
  <si>
    <t>ОДСЕК ИНТЕРНЕ МЕДИЦИНЕ</t>
  </si>
  <si>
    <t>ОДЕЉЕЊЕ ЗА ПЛУЋНЕ БОЛЕСТИ ДЕЦЕ</t>
  </si>
  <si>
    <t>У К У П Н О</t>
  </si>
  <si>
    <t xml:space="preserve">Табела 7. </t>
  </si>
  <si>
    <t>Број постеља</t>
  </si>
  <si>
    <t>Број пратилаца</t>
  </si>
  <si>
    <t>Број дана боравка</t>
  </si>
  <si>
    <t xml:space="preserve">Табела 8. </t>
  </si>
  <si>
    <t>Број постеља/места</t>
  </si>
  <si>
    <t>Број лечених лица</t>
  </si>
  <si>
    <t>Број дана лечења</t>
  </si>
  <si>
    <t>ДНЕВНА БОЛНИЦА</t>
  </si>
  <si>
    <t>Табела 9.</t>
  </si>
  <si>
    <t>Здравствене услуге</t>
  </si>
  <si>
    <t>Организациона једицина</t>
  </si>
  <si>
    <t>Категорија</t>
  </si>
  <si>
    <t>Шифра</t>
  </si>
  <si>
    <t>Назив услуге</t>
  </si>
  <si>
    <t>Специјалистички прегледи</t>
  </si>
  <si>
    <t>Сви прегледи укупно</t>
  </si>
  <si>
    <t>000001</t>
  </si>
  <si>
    <t>Специјалистички преглед први</t>
  </si>
  <si>
    <t>000002</t>
  </si>
  <si>
    <t>Специјалистички преглед контролни</t>
  </si>
  <si>
    <t>000008</t>
  </si>
  <si>
    <t>Конзилијарни преглед од 5 лекара</t>
  </si>
  <si>
    <t>Све услуге укупно</t>
  </si>
  <si>
    <t>Остале услуге</t>
  </si>
  <si>
    <t>ДИЈАГНОСТИЧКЕ УСЛУГЕ</t>
  </si>
  <si>
    <t>11503-04</t>
  </si>
  <si>
    <t xml:space="preserve">Тест оптерећења у сврху процене респираторног статуса </t>
  </si>
  <si>
    <t>11503-12</t>
  </si>
  <si>
    <t>Мерење тоталног плућног волумена</t>
  </si>
  <si>
    <t>11503-13</t>
  </si>
  <si>
    <t>Мерење дисајног или плућног отпора</t>
  </si>
  <si>
    <t>11512-00</t>
  </si>
  <si>
    <t>Континуирано мерење односа између протока и волумена током издисаја или удисаја</t>
  </si>
  <si>
    <t>11713-00</t>
  </si>
  <si>
    <t>Снимање просечног сигнала ЕКГ-а</t>
  </si>
  <si>
    <t>12000-00</t>
  </si>
  <si>
    <t>Тест кожне осетљивости са ≤ 20 алергена</t>
  </si>
  <si>
    <t>13839-00</t>
  </si>
  <si>
    <t>Вађење крви у дијагностичке сврхе</t>
  </si>
  <si>
    <t>Десензибилизација на инхалационе алергене - класична (субкутане ињекције)</t>
  </si>
  <si>
    <t>Десензибилизација на инхалационе алергене - сублингавална или орална</t>
  </si>
  <si>
    <t>U8184602</t>
  </si>
  <si>
    <t>Риноалерголошко испитивање специфичним респираторним алергеном</t>
  </si>
  <si>
    <t>U8184603</t>
  </si>
  <si>
    <t>Риноалерголошко испитивање на стандардне нутритивне алергене</t>
  </si>
  <si>
    <t>U8184606</t>
  </si>
  <si>
    <t>Риноалерголошка алерген специфична хиипосензибилизација</t>
  </si>
  <si>
    <t>U8184900</t>
  </si>
  <si>
    <t>Бронходилататорни тест</t>
  </si>
  <si>
    <t>U8184901</t>
  </si>
  <si>
    <t>Оксиметрија</t>
  </si>
  <si>
    <t>ТЕРАПИЈСКЕ УСЛУГЕ</t>
  </si>
  <si>
    <t>30055-00</t>
  </si>
  <si>
    <t>Превијање ране</t>
  </si>
  <si>
    <t>Вибромасажа</t>
  </si>
  <si>
    <t>Хидро-кинези терапија</t>
  </si>
  <si>
    <t>Вежбе на справама и ергобициклу</t>
  </si>
  <si>
    <t>Вежбе релаксације</t>
  </si>
  <si>
    <t>Ход по равном</t>
  </si>
  <si>
    <t>U8188702</t>
  </si>
  <si>
    <t>Апликација лека у нос</t>
  </si>
  <si>
    <t>92029-00</t>
  </si>
  <si>
    <t>Лаважа носница</t>
  </si>
  <si>
    <t>92043-00</t>
  </si>
  <si>
    <t>Примена лека за респираторни систем помоћу небулизатора</t>
  </si>
  <si>
    <t>96076-00</t>
  </si>
  <si>
    <t>Саветовање или подучавање о одржавању здравља и опоравку</t>
  </si>
  <si>
    <t>96129-00</t>
  </si>
  <si>
    <t>Терапија цеог тела вежбањем</t>
  </si>
  <si>
    <t>96130-00</t>
  </si>
  <si>
    <t>Увежбавање вештина у активностима повезаним са положајем тела/мобилношћу/покретом</t>
  </si>
  <si>
    <t>96138-00</t>
  </si>
  <si>
    <t>Вежбе дисањау лечењу болести респираторног система</t>
  </si>
  <si>
    <t>96171-00</t>
  </si>
  <si>
    <t>Пратња или транспорт клијената</t>
  </si>
  <si>
    <t>96197-02</t>
  </si>
  <si>
    <t>Интрамускуларно давање фармаколошког средства анти-инфективно средство</t>
  </si>
  <si>
    <t>96197-09</t>
  </si>
  <si>
    <t>Интрамускуларно давање фармаколошког средства, друго и неназначено фармаколошко средство</t>
  </si>
  <si>
    <t>96199-02</t>
  </si>
  <si>
    <t>Интравенско давање фармаколшког средства, анти-инфективно средство</t>
  </si>
  <si>
    <t>96199-03</t>
  </si>
  <si>
    <t>Интравенско давање фармаколошког средства, стероид</t>
  </si>
  <si>
    <t>96199-07</t>
  </si>
  <si>
    <t>Интравенско давање фармаколошког средства, хранљива супстанца</t>
  </si>
  <si>
    <t>96199-08</t>
  </si>
  <si>
    <t>Интравенско давање фармаколшког средства, електролит</t>
  </si>
  <si>
    <t>96199-09</t>
  </si>
  <si>
    <t>Интравенско давање фармаколошког средства, друго и некласификовано фармаколошко средство</t>
  </si>
  <si>
    <t>96200-09</t>
  </si>
  <si>
    <t>Субкутано давање фармаколшког средтва, друго и некласификовано фармаколошко средство</t>
  </si>
  <si>
    <t>96203-09</t>
  </si>
  <si>
    <t>Орално давање фармаколошког средства, друго и некласификовано фармаколошко средство</t>
  </si>
  <si>
    <t>11503-02</t>
  </si>
  <si>
    <t>Мерење издржљивости или замора диасјних мишића</t>
  </si>
  <si>
    <t>11503-05</t>
  </si>
  <si>
    <t>Спироергометрија са вежбањем</t>
  </si>
  <si>
    <t>11503-10</t>
  </si>
  <si>
    <t>Мерење размене гасова</t>
  </si>
  <si>
    <t>11503-11</t>
  </si>
  <si>
    <t>Мерење дифузијског капацитета плућа за угљен-моноксид</t>
  </si>
  <si>
    <t>11900-00</t>
  </si>
  <si>
    <t>Мерење протока урина</t>
  </si>
  <si>
    <t>12203-00</t>
  </si>
  <si>
    <t>Полисомнографија</t>
  </si>
  <si>
    <t>18228-00</t>
  </si>
  <si>
    <t>Интраплеурална блокада</t>
  </si>
  <si>
    <t>30090-00</t>
  </si>
  <si>
    <t>Перкутана биопсија плеуре иглом</t>
  </si>
  <si>
    <t>36800-00</t>
  </si>
  <si>
    <t>Катетеризација мокраћне бешике</t>
  </si>
  <si>
    <t>38800-00</t>
  </si>
  <si>
    <t>Дијагностичка торакоцентеза</t>
  </si>
  <si>
    <t>38812-00</t>
  </si>
  <si>
    <t>Перкутана биопсија плућа иглом</t>
  </si>
  <si>
    <t>41764-02</t>
  </si>
  <si>
    <t>Фибероптички преглед фарингса</t>
  </si>
  <si>
    <t>41764-03</t>
  </si>
  <si>
    <t>Фибероптичка ларингоскопија</t>
  </si>
  <si>
    <t>41764-04</t>
  </si>
  <si>
    <t>Трахеоскопија кроз вештачки отвор  - артефицијелну стому</t>
  </si>
  <si>
    <t>41889-01</t>
  </si>
  <si>
    <t>Бронхоскопија кроз вештачки отвор - артефицијелну стому</t>
  </si>
  <si>
    <t>41892-01</t>
  </si>
  <si>
    <t>Бронхоскопија са екцизијом лезија</t>
  </si>
  <si>
    <t>41898-00</t>
  </si>
  <si>
    <t>Фибероптичка бронхоскопија</t>
  </si>
  <si>
    <t>41898-01</t>
  </si>
  <si>
    <t>Фибероптичка бронхоскопија са биопсијом</t>
  </si>
  <si>
    <t>60503-00</t>
  </si>
  <si>
    <t>Флуроскопија</t>
  </si>
  <si>
    <t>Флуроскопија - читање</t>
  </si>
  <si>
    <t>92195-00</t>
  </si>
  <si>
    <t>Испирање катетера, некласификовано на другом месту</t>
  </si>
  <si>
    <t>13706-01</t>
  </si>
  <si>
    <t>Трансфузија пуне крви</t>
  </si>
  <si>
    <t>13706-02</t>
  </si>
  <si>
    <t>Трансфузија еритроцита</t>
  </si>
  <si>
    <t>13706-03</t>
  </si>
  <si>
    <t>Трансфузија тромбоцита</t>
  </si>
  <si>
    <t>13942-02</t>
  </si>
  <si>
    <t>Одржавање уређаја за давање лека</t>
  </si>
  <si>
    <t>22007-00</t>
  </si>
  <si>
    <t>Ендотрахеална интубација, једнолуменски тубус</t>
  </si>
  <si>
    <t>22007-01</t>
  </si>
  <si>
    <t>Одражавање ендотрахеалне интубације, једнолуменски тубус</t>
  </si>
  <si>
    <t>38415-00</t>
  </si>
  <si>
    <t>Инцизија плеуре</t>
  </si>
  <si>
    <t>38424-02</t>
  </si>
  <si>
    <t>Плеуродеза</t>
  </si>
  <si>
    <t>38803-00</t>
  </si>
  <si>
    <t>Терапијска торакоцентеза</t>
  </si>
  <si>
    <t>38806-00</t>
  </si>
  <si>
    <t>Пласирање дренакроз међуребарни простор</t>
  </si>
  <si>
    <t>Активне сегментне вежбе са отпором</t>
  </si>
  <si>
    <t>90179-06</t>
  </si>
  <si>
    <t>Поступак одржавање трахеостоме</t>
  </si>
  <si>
    <t>90665-00</t>
  </si>
  <si>
    <t>Обрада коже и поткожног ткива</t>
  </si>
  <si>
    <t>90686-01</t>
  </si>
  <si>
    <t>Обрада коже и поткожног ткива без екцизије</t>
  </si>
  <si>
    <t>92046-00</t>
  </si>
  <si>
    <t>Замена каниле за трахеостомију</t>
  </si>
  <si>
    <t>92052-00</t>
  </si>
  <si>
    <t>Кардиопулмонална реанимација</t>
  </si>
  <si>
    <t>92053-00</t>
  </si>
  <si>
    <t>Затворена масажа срца</t>
  </si>
  <si>
    <t>92209-00</t>
  </si>
  <si>
    <t>Поступак одржавања неинвазивне вентилаторне подршке, ≤ 24 сата</t>
  </si>
  <si>
    <t>92209-01</t>
  </si>
  <si>
    <t>Поступак одржавања неинвазивне вентилаторне подршке,&gt; 24 сата и &lt; 96 сати</t>
  </si>
  <si>
    <t>92209-02</t>
  </si>
  <si>
    <t>Поступак одржавања неинвазивне вентилаторне подршке,≥ 96 сати</t>
  </si>
  <si>
    <t>92513-10</t>
  </si>
  <si>
    <t>Инфилтрација локалног анестетика АSА 10</t>
  </si>
  <si>
    <t>92515-10</t>
  </si>
  <si>
    <t>Седација, АSА 10</t>
  </si>
  <si>
    <t>96199-06</t>
  </si>
  <si>
    <t>Интравенско давање фармаколшког средства, инсулин</t>
  </si>
  <si>
    <t>96200-06</t>
  </si>
  <si>
    <t>Субкутано давање фармаколошког средства, инсулин</t>
  </si>
  <si>
    <t>96201-00</t>
  </si>
  <si>
    <t>Неки други начин давања фармаколошког средства друго и некласификовано фармаколошко средство</t>
  </si>
  <si>
    <t>96201-02</t>
  </si>
  <si>
    <t>Интракавитарно давање фармаколошког средства, анти-инфективно средство</t>
  </si>
  <si>
    <t>96201-08</t>
  </si>
  <si>
    <t>Интракавитарно давање фармаколошког средства-електролит</t>
  </si>
  <si>
    <t>96205-09</t>
  </si>
  <si>
    <t>96209-07</t>
  </si>
  <si>
    <t>Пуњење уређаја за давање лека, хранљива супстанца</t>
  </si>
  <si>
    <t>96209-08</t>
  </si>
  <si>
    <t>Пуњење уређаја за давање лека, електролит</t>
  </si>
  <si>
    <t>11600-03</t>
  </si>
  <si>
    <t>Праћење системског артеријског притиска</t>
  </si>
  <si>
    <t>11709-00</t>
  </si>
  <si>
    <t>Холтер амбулантно континуираниг ЕКГ снимање</t>
  </si>
  <si>
    <t>11712-00</t>
  </si>
  <si>
    <t>Кардиоваскуларни стрес-тест оптерећења</t>
  </si>
  <si>
    <t>13400-00</t>
  </si>
  <si>
    <t>Кардиоверзија</t>
  </si>
  <si>
    <t>96199-01</t>
  </si>
  <si>
    <t>Инртавенско давање фармаколошког средства, тромболитичко средство</t>
  </si>
  <si>
    <t>Дијагностичке процедуре са снимањем</t>
  </si>
  <si>
    <t>Укупно свих дијагностичких процедура са снимањем</t>
  </si>
  <si>
    <t>Укупан број прегледаних пацијената</t>
  </si>
  <si>
    <t>Рендген дијагностика ( 3 апарата и 1 смена)</t>
  </si>
  <si>
    <t>Број прегледаних пацијената</t>
  </si>
  <si>
    <t>Укупан број услуга</t>
  </si>
  <si>
    <t>57506-00</t>
  </si>
  <si>
    <t>Радиографско снимање  хумеруса</t>
  </si>
  <si>
    <t>Радиографија хумеруса - читање</t>
  </si>
  <si>
    <t>57506-01</t>
  </si>
  <si>
    <t xml:space="preserve">Радиографско снимање лакта </t>
  </si>
  <si>
    <t>А57506-01</t>
  </si>
  <si>
    <t>Радиграфија лакта - читање</t>
  </si>
  <si>
    <t>57512-03</t>
  </si>
  <si>
    <t>Радиографско снимање шаке и ручног зглоба</t>
  </si>
  <si>
    <t>А57512-03</t>
  </si>
  <si>
    <t>Радиграфија шаке и ручног зглоба - читање</t>
  </si>
  <si>
    <t>57518-00</t>
  </si>
  <si>
    <t xml:space="preserve">Радиографско снимање фемура </t>
  </si>
  <si>
    <t>А57518-00</t>
  </si>
  <si>
    <t>Радиграфско снимање фемура - читање</t>
  </si>
  <si>
    <t>57518-01</t>
  </si>
  <si>
    <t xml:space="preserve">Радиографско снимање колена </t>
  </si>
  <si>
    <t>А57518-01</t>
  </si>
  <si>
    <t>Радифрафија колена - читање</t>
  </si>
  <si>
    <t>57518-03</t>
  </si>
  <si>
    <t>Радиографско снимање глежња</t>
  </si>
  <si>
    <t>А57518-03</t>
  </si>
  <si>
    <t>Радографија глежња - читање</t>
  </si>
  <si>
    <t>57518-04</t>
  </si>
  <si>
    <t>Радиографско снимање стопала</t>
  </si>
  <si>
    <t>А57518-04</t>
  </si>
  <si>
    <t>Радиографија стопала - читање</t>
  </si>
  <si>
    <t>57700-00</t>
  </si>
  <si>
    <t xml:space="preserve">Радиографско снимање рамена или скапуле </t>
  </si>
  <si>
    <t>А57700-00</t>
  </si>
  <si>
    <t>Радиографија рамена или скапуле - читање</t>
  </si>
  <si>
    <t>57712-00</t>
  </si>
  <si>
    <t xml:space="preserve">Радиографско снимање зглоба кука </t>
  </si>
  <si>
    <t>А57712-00</t>
  </si>
  <si>
    <t>Радиографија зглоба кука - читање</t>
  </si>
  <si>
    <t>57715-00</t>
  </si>
  <si>
    <t>Радиографско снимање пелвиса</t>
  </si>
  <si>
    <t>А57715-00</t>
  </si>
  <si>
    <t>Радиграфија пелвиса - читање</t>
  </si>
  <si>
    <t>57901-00</t>
  </si>
  <si>
    <t xml:space="preserve">Радиографско снимање лобање </t>
  </si>
  <si>
    <t>А57901-00</t>
  </si>
  <si>
    <t>Радиографија лобање - читање</t>
  </si>
  <si>
    <t>57903-00</t>
  </si>
  <si>
    <t>Радиографско снимање параназалног синуса</t>
  </si>
  <si>
    <t>А57903-00</t>
  </si>
  <si>
    <t>Радиографско снимање параназалног синуса - читање</t>
  </si>
  <si>
    <t>58100-00</t>
  </si>
  <si>
    <t xml:space="preserve">Радиографско снимање цервикалног дела кичме </t>
  </si>
  <si>
    <t>А58100-00</t>
  </si>
  <si>
    <t>Радиографија цервикалног дела кичме - читање</t>
  </si>
  <si>
    <t>58103-00</t>
  </si>
  <si>
    <t xml:space="preserve">Радиографско снимање тораколног дела кичме </t>
  </si>
  <si>
    <t>А58103-00</t>
  </si>
  <si>
    <t>Радиографија торакалног дела кичме - читање</t>
  </si>
  <si>
    <t>58106-00</t>
  </si>
  <si>
    <t>Радиографско снимање лумбоскаралног дела кичме</t>
  </si>
  <si>
    <t>А58106-00</t>
  </si>
  <si>
    <t>Радиографија лумбалносакралног дела кичме - читање</t>
  </si>
  <si>
    <t>58500-00</t>
  </si>
  <si>
    <t>Радиографско снимање грудног коша</t>
  </si>
  <si>
    <t>А58500-00</t>
  </si>
  <si>
    <t>Радографија грудног коша - читање</t>
  </si>
  <si>
    <t>58700-00</t>
  </si>
  <si>
    <t>Радиографско снимање уринарног система</t>
  </si>
  <si>
    <t>А58700-00</t>
  </si>
  <si>
    <t>Рдиографија уринарног система - читање</t>
  </si>
  <si>
    <t>58900-00</t>
  </si>
  <si>
    <t>Радиографско снимање  абдомена (нативни абдомен)</t>
  </si>
  <si>
    <t>А58900-00</t>
  </si>
  <si>
    <t>Радиграфија абдомена - читање</t>
  </si>
  <si>
    <t>Ултразвучна дијагностика (4 апарата и 1 смена)</t>
  </si>
  <si>
    <t>55032-00</t>
  </si>
  <si>
    <t>Ултразвучни преглед врата</t>
  </si>
  <si>
    <t>Ултразвучни преглед штитасте жлезде</t>
  </si>
  <si>
    <t>55036-00</t>
  </si>
  <si>
    <t>Ултразвучни преглед  абдомена</t>
  </si>
  <si>
    <t>55038-00</t>
  </si>
  <si>
    <t xml:space="preserve">Ултразвучни преглед уринарног система </t>
  </si>
  <si>
    <t>55044-00</t>
  </si>
  <si>
    <t>Ултрашвучни прглед  мушког пелвиса</t>
  </si>
  <si>
    <t>55048-00</t>
  </si>
  <si>
    <t xml:space="preserve">Ултрашвучни преглед скротума </t>
  </si>
  <si>
    <t>55076-00</t>
  </si>
  <si>
    <t>Ултразвучни преглед дојке, билатералан</t>
  </si>
  <si>
    <t>55084-00</t>
  </si>
  <si>
    <t>Ултразвучни преглед мокраћне бешике</t>
  </si>
  <si>
    <t>55113-00</t>
  </si>
  <si>
    <t>М-приказ и дводимензионални ултразвучни преглед срца у реалном времену</t>
  </si>
  <si>
    <t>55276-00</t>
  </si>
  <si>
    <t>Ултразвучни  дуплекс преглед аорте, интраабдоминалних и илијачних артерија и/или доње шупље вене и илијачних вена</t>
  </si>
  <si>
    <t>55731-00</t>
  </si>
  <si>
    <t>Ултразвучни преглед женског пелвиса</t>
  </si>
  <si>
    <t>55812-00</t>
  </si>
  <si>
    <t xml:space="preserve">Ултразвучни преглед грудног коша или трбушног зида
</t>
  </si>
  <si>
    <t>55816-00</t>
  </si>
  <si>
    <t>Ултрачвучни преглед кука</t>
  </si>
  <si>
    <t>55828-00</t>
  </si>
  <si>
    <t>Ултразвучни преглед колена</t>
  </si>
  <si>
    <t>55844-00</t>
  </si>
  <si>
    <t>Ултразвучни преглед коже и поткожног ткива</t>
  </si>
  <si>
    <t>Доплер* (1 апарат и 1 смена)</t>
  </si>
  <si>
    <t>11602-00</t>
  </si>
  <si>
    <t>Испитивање и снимање периферних вена у једном или више екстремитета при одмарању, коришћењем CW доплера или пулсног доплера</t>
  </si>
  <si>
    <t>55274-00</t>
  </si>
  <si>
    <t>Ултразвучни дуплекс преглед екстракранијалних, каротидних и вертебралних крвних судова</t>
  </si>
  <si>
    <t>ЦТ Скенер (1 апарат и 1 смена)</t>
  </si>
  <si>
    <t>56001-00</t>
  </si>
  <si>
    <t>Компјутеризована томографија мозга</t>
  </si>
  <si>
    <t>Компјутеризована томографија мозга - снимање</t>
  </si>
  <si>
    <t>Компјутеризована томографија мозга - читање</t>
  </si>
  <si>
    <t>56007-00</t>
  </si>
  <si>
    <t>Компјутеризована томографијамозга са интравенском применом контрастног средства</t>
  </si>
  <si>
    <t>56223-00</t>
  </si>
  <si>
    <t>Компјутеризована томографија кичме, лумбосакралне регије</t>
  </si>
  <si>
    <t>56301-00</t>
  </si>
  <si>
    <t>Компјутеризована томографија грудног коша</t>
  </si>
  <si>
    <t>Компјутеризована томографија грудног коша - снимање</t>
  </si>
  <si>
    <t>56307-00</t>
  </si>
  <si>
    <t xml:space="preserve">Компјутеризована томографија грудног коша са интравенском применом контрастног средства </t>
  </si>
  <si>
    <t>56307-01</t>
  </si>
  <si>
    <t xml:space="preserve">Компјутеризована томографија грудног коша и абдомена са интравенском применом контрастног средства </t>
  </si>
  <si>
    <t>Компјутеризована томографија грудног коша са интравенском применом контрастног средства - снимање</t>
  </si>
  <si>
    <t>Компјутеризована томографија грудног коша - читање</t>
  </si>
  <si>
    <t>56401-00</t>
  </si>
  <si>
    <t xml:space="preserve">Компјутеризована томографија абдомена </t>
  </si>
  <si>
    <t>Компјутеризована томографија абдомена - снимање</t>
  </si>
  <si>
    <t>56407-00</t>
  </si>
  <si>
    <t xml:space="preserve">Компјутеризована томографија абдомена са интравенском применом контрастног средства </t>
  </si>
  <si>
    <t>Компјутеризована томографија абдомена са интравенском применом контрастног средства - снимање</t>
  </si>
  <si>
    <t>Компјутеризована томографија абдомена - читање</t>
  </si>
  <si>
    <t>56401003</t>
  </si>
  <si>
    <t>Компјутеризована томографија - урографија</t>
  </si>
  <si>
    <t>56409-00</t>
  </si>
  <si>
    <t xml:space="preserve">Компјутеризована томографија карлице </t>
  </si>
  <si>
    <t>56409001</t>
  </si>
  <si>
    <t>Компјутеризована томографија карлице  - снимање</t>
  </si>
  <si>
    <t>56412-00</t>
  </si>
  <si>
    <t>Томографија карлице са интравенском применом контрастног средства</t>
  </si>
  <si>
    <t>56501-00</t>
  </si>
  <si>
    <t>Компјутеризована томографија абдомена и карлице</t>
  </si>
  <si>
    <t>56501001</t>
  </si>
  <si>
    <t>Компјутеризована томографија абдомена и карлице - снимање</t>
  </si>
  <si>
    <t>56501002</t>
  </si>
  <si>
    <t>Компјутеризована томографија абдомена и карлице - читање</t>
  </si>
  <si>
    <t>56507-00</t>
  </si>
  <si>
    <t xml:space="preserve">Компјутеризована томографија абдомена и карлице са интравенском применом контрастног средства </t>
  </si>
  <si>
    <t>56807-00</t>
  </si>
  <si>
    <t xml:space="preserve">Компјутеризована томографија грудног коша, абдомена и пелвиса са интравенском применом контрастног средства </t>
  </si>
  <si>
    <t>57350-02</t>
  </si>
  <si>
    <t xml:space="preserve">спирална ангиографија комјутеризованом томографијом грудног коша са интравенском применом контрастног средства </t>
  </si>
  <si>
    <t>Лабораторијска дијагностика</t>
  </si>
  <si>
    <t>БРОЈ ПАЦИЈЕНАТА-УКУПНО</t>
  </si>
  <si>
    <t>БРОЈ ПРЕГЛЕДАНИХ УЗОРАКА-УКУПНО</t>
  </si>
  <si>
    <t>ЛАБОРАТОРИЈСКЕ АНАЛИЗЕ -УКУПНО</t>
  </si>
  <si>
    <t xml:space="preserve">Број пацијената </t>
  </si>
  <si>
    <t>Број прегледаних узорака</t>
  </si>
  <si>
    <t>А. Биохемијске и хематолошке анализе укупно</t>
  </si>
  <si>
    <t>L000018</t>
  </si>
  <si>
    <t>Узорковање крви ( микроузимање)</t>
  </si>
  <si>
    <t>L000026</t>
  </si>
  <si>
    <t>Узорковање крви ( венепункција)</t>
  </si>
  <si>
    <t>L000034</t>
  </si>
  <si>
    <t>Узорковање крви других биолошких материјала у лабораторији</t>
  </si>
  <si>
    <t>L000042</t>
  </si>
  <si>
    <t>Пријем, контрола квалитета узорака и припрема узорака за лабораторијска испитивања</t>
  </si>
  <si>
    <t>L000075</t>
  </si>
  <si>
    <t xml:space="preserve">Ацидобазни статус (pH, pO2, pCO2) у крви </t>
  </si>
  <si>
    <t>L000208</t>
  </si>
  <si>
    <t>Бикарбонати (угљен-диоксид, укупан) у крви/серуму/плазми, POCT</t>
  </si>
  <si>
    <t>L000265</t>
  </si>
  <si>
    <t>C-реактивни протеин (CRP) у крви-POCT методом</t>
  </si>
  <si>
    <t>L000414</t>
  </si>
  <si>
    <t>Хемоглобин А1с (гликозиларани хемоглобин HbA1c) у крви</t>
  </si>
  <si>
    <t>L000588</t>
  </si>
  <si>
    <t>Калијум у крви/серуму/плазми, POCT</t>
  </si>
  <si>
    <t>L000661</t>
  </si>
  <si>
    <t>Натријум у крви/серуму/плазми, POCT</t>
  </si>
  <si>
    <t>L000703</t>
  </si>
  <si>
    <t>рСО2 (парцијални притисак угљен-диоксида) у крви</t>
  </si>
  <si>
    <t>L000711</t>
  </si>
  <si>
    <t xml:space="preserve">pH крви </t>
  </si>
  <si>
    <t>L000950</t>
  </si>
  <si>
    <t>25–OH–витамин D3 (холекалциферол) у серуму/плазми, CMIA/ECLIA/CLIA/TRACE</t>
  </si>
  <si>
    <t>L001057</t>
  </si>
  <si>
    <t>Аланин аминотрансфераза (ALT) у серуму -спектрофотометрија</t>
  </si>
  <si>
    <t>L001081</t>
  </si>
  <si>
    <t>Aлбумини у серуму-спектрофотометрија</t>
  </si>
  <si>
    <t>L001198</t>
  </si>
  <si>
    <t>Алфа-амилаза у серуму -спектрофотометрија</t>
  </si>
  <si>
    <t>L001255</t>
  </si>
  <si>
    <t>Алкална фосфатаза (АLP) у серуму-спектрофотометријом</t>
  </si>
  <si>
    <t>L001651</t>
  </si>
  <si>
    <t>Аспартат аминотрансфераза (AST) у серуму-спектрофотометријом</t>
  </si>
  <si>
    <t>L001917</t>
  </si>
  <si>
    <t>Билирубин (укупан) у серуму-спектрофотометријом</t>
  </si>
  <si>
    <t>L002379</t>
  </si>
  <si>
    <t>Феритин у серуму, CMIA/CLIA/ECLIA</t>
  </si>
  <si>
    <t>L002543</t>
  </si>
  <si>
    <t>Гама-глутамил трансфераза (гама-GT) у серуму - спектрофотометрија</t>
  </si>
  <si>
    <t>L002618</t>
  </si>
  <si>
    <t>Глукоза у серуму -спектрофотометрија</t>
  </si>
  <si>
    <t>L002667</t>
  </si>
  <si>
    <t>Гвожђе у серуму</t>
  </si>
  <si>
    <t>L002766</t>
  </si>
  <si>
    <t>Хлориди у серуму/плазми, потенциометрија</t>
  </si>
  <si>
    <t>L002816</t>
  </si>
  <si>
    <t>Холестерол (укупан) у серуму-спектрофотометријом</t>
  </si>
  <si>
    <t>L002857</t>
  </si>
  <si>
    <t>Холестерол, HDL - у серуму-спектрофотометрија</t>
  </si>
  <si>
    <t>L002899</t>
  </si>
  <si>
    <t>Холестерол, LDL - у серуму-спектрофотометрија</t>
  </si>
  <si>
    <t>L003749</t>
  </si>
  <si>
    <t>Калцијум у серуму/плазми, спектрофотометрија</t>
  </si>
  <si>
    <t>L003780</t>
  </si>
  <si>
    <t xml:space="preserve">Калијум у серуму - јон-селективном електродом (JSE) </t>
  </si>
  <si>
    <t>L004234</t>
  </si>
  <si>
    <t xml:space="preserve">Креатин киназа (CK) у серуму - спектрофотометрија </t>
  </si>
  <si>
    <t>L004242</t>
  </si>
  <si>
    <t>Креатин киназа CK-MB (иозеним креатин киназе, CK-2) у серуму</t>
  </si>
  <si>
    <t>L004317</t>
  </si>
  <si>
    <t>Kреатинин у серуму-спектрофотометријом</t>
  </si>
  <si>
    <t>L004416</t>
  </si>
  <si>
    <t xml:space="preserve">Лактат дехидрогеназа (LDH) у серуму 
- спектрофотометрија </t>
  </si>
  <si>
    <t>L004788</t>
  </si>
  <si>
    <t>Миоглобин (Мb) у серуму</t>
  </si>
  <si>
    <t>L004812</t>
  </si>
  <si>
    <t>Мокраћна киселина у серуму -спектрофотометрија</t>
  </si>
  <si>
    <t>L004879</t>
  </si>
  <si>
    <t xml:space="preserve">Натријум у серуму, јон-селективном електродом (JSE) </t>
  </si>
  <si>
    <t>L005249</t>
  </si>
  <si>
    <t>NT–proBNP (N–terminal pro –brain natriuretic peptide) у серуму, CMIA/ECLIA/CLIA/TRACE</t>
  </si>
  <si>
    <t>L005298</t>
  </si>
  <si>
    <t>Прокалцитонин (PCT) у серуму/плазми, CMIA/ECLIA/CLIA/TRACE/ELFA</t>
  </si>
  <si>
    <t>L005439</t>
  </si>
  <si>
    <t xml:space="preserve">Протеини (укупни) у серуму-спектрофотометријом </t>
  </si>
  <si>
    <t>L005876</t>
  </si>
  <si>
    <t>Тиреостимулирајући хормон (tirotropin, TSH) у серуму/плазми, CMIA/ECLIA/CLIA/TRACE</t>
  </si>
  <si>
    <t>L005942</t>
  </si>
  <si>
    <t>Тироксин, слободан (fT4) у серуму/плазми, CMIA/ECLIA/CLIA/TRACE</t>
  </si>
  <si>
    <t>L006072</t>
  </si>
  <si>
    <t>Триглицериди у серуму-спектрофотометрија</t>
  </si>
  <si>
    <t>L006080</t>
  </si>
  <si>
    <t>Тријодтиронин, слободан (fT3) у серуму/плазми, CMIA/ECLIA/CLIA/TRACE</t>
  </si>
  <si>
    <t>L006171</t>
  </si>
  <si>
    <t>Tропонин I у серуму</t>
  </si>
  <si>
    <t>L006254</t>
  </si>
  <si>
    <t>Уреа у серуму-спектрофотометријом</t>
  </si>
  <si>
    <t>L008979</t>
  </si>
  <si>
    <t>Целокупни преглед урина-ручно</t>
  </si>
  <si>
    <t>L009456</t>
  </si>
  <si>
    <t>Протеини у урину - суфосалицилном киселином</t>
  </si>
  <si>
    <t>L009472</t>
  </si>
  <si>
    <t>Седимент  урина</t>
  </si>
  <si>
    <t>L012674</t>
  </si>
  <si>
    <t>Алфа-амилаза у плеуралном пунктату</t>
  </si>
  <si>
    <t>L012682</t>
  </si>
  <si>
    <t>Алкална фосфатаза (АLP)у плеуралном пунктату</t>
  </si>
  <si>
    <t>L012708</t>
  </si>
  <si>
    <t>Глукоза у плеуралном пунктату</t>
  </si>
  <si>
    <t>L012716</t>
  </si>
  <si>
    <t>Холестерол (укупан) у плеуралном пунктату</t>
  </si>
  <si>
    <t>L012740</t>
  </si>
  <si>
    <t>Креатин у плеуралном пунктату</t>
  </si>
  <si>
    <t>L012757</t>
  </si>
  <si>
    <t>Лактат дехидрохеназа (LDH) у плеуралном пуктату</t>
  </si>
  <si>
    <t>L012807</t>
  </si>
  <si>
    <t>Протеини (укупни) у плеураном пунктату</t>
  </si>
  <si>
    <t>L012849</t>
  </si>
  <si>
    <t>Триглицериди у плеуралном пунктату</t>
  </si>
  <si>
    <t>L013995</t>
  </si>
  <si>
    <t>Еозинофилини (ЕО) у крви</t>
  </si>
  <si>
    <t>L014105</t>
  </si>
  <si>
    <t>Крвна слика са C-реактивним протеином (CRP)</t>
  </si>
  <si>
    <t>L014110</t>
  </si>
  <si>
    <t>Kрвна слика са ретиклоцитима и петоделном лукоцитарном формулом</t>
  </si>
  <si>
    <t>L014209</t>
  </si>
  <si>
    <t>Седиментација еритроцита (SE)</t>
  </si>
  <si>
    <t>L014332</t>
  </si>
  <si>
    <t>Активирано парцијално тромбопластинско време (aPTT) у плазми - коагулометријски</t>
  </si>
  <si>
    <t>L014416</t>
  </si>
  <si>
    <t>D–dimer у плазми, имунотурбидиметрија</t>
  </si>
  <si>
    <t>L014431</t>
  </si>
  <si>
    <t>D-Dimer-у плазми, семиквантитативно</t>
  </si>
  <si>
    <t>L014720</t>
  </si>
  <si>
    <t>Фибриноген у плазми, коагулометрија</t>
  </si>
  <si>
    <t>L015040</t>
  </si>
  <si>
    <t>Протромбинско време (PT i INR вредност) у плазми - коагулометријски</t>
  </si>
  <si>
    <t>L015057</t>
  </si>
  <si>
    <t>Протробинско време (PT) плазми/капиларној крви, коагулометрија</t>
  </si>
  <si>
    <t>L015263</t>
  </si>
  <si>
    <t>Време коагулације (Lee White) у плазми, коакулометрија</t>
  </si>
  <si>
    <t>L015271</t>
  </si>
  <si>
    <t>Време крварења (Duke)</t>
  </si>
  <si>
    <t>L017632</t>
  </si>
  <si>
    <t>Специфичан IgE на нутритивне алергене у серуму - блот метода</t>
  </si>
  <si>
    <t>L017707</t>
  </si>
  <si>
    <t>Специфичан IgE на инхалаторне алергене у серуму - блот метода</t>
  </si>
  <si>
    <t>Број пацијената</t>
  </si>
  <si>
    <t>Б. Микробиолошке и паразитолошке анализе укупно</t>
  </si>
  <si>
    <t>L012401</t>
  </si>
  <si>
    <t xml:space="preserve">Хемоглобин (крв) (FOBT) у фецесу - имунохемијски </t>
  </si>
  <si>
    <t>L012781</t>
  </si>
  <si>
    <t xml:space="preserve">Макроскопски налаз у преуларног пунктата </t>
  </si>
  <si>
    <t>L019158</t>
  </si>
  <si>
    <t xml:space="preserve">Бактериолошки преглед биолошког материјала на Corynebacterium diphtheriae групу </t>
  </si>
  <si>
    <t>L019166</t>
  </si>
  <si>
    <t>Бактериолошки преглед бриса носа</t>
  </si>
  <si>
    <t>L019174</t>
  </si>
  <si>
    <t xml:space="preserve">Бактериолошки преглед бриса носа на клицоноштво (S. aureus, (MRSA), S. Pneumoniae и др) </t>
  </si>
  <si>
    <t>L019182</t>
  </si>
  <si>
    <t>Бактерилошки преглед бриса спољашњег ушног канала или површинске ране</t>
  </si>
  <si>
    <t>L019190</t>
  </si>
  <si>
    <t>Бактериолошки преглед бриса спољашњих гениталија или вагине или цервикса или уретрее</t>
  </si>
  <si>
    <t>L019208</t>
  </si>
  <si>
    <t>Бактериолошки преглед бриса ждрела</t>
  </si>
  <si>
    <t>L019216</t>
  </si>
  <si>
    <t xml:space="preserve">Бактериолошки преглед бриса ждрела на клицоноштво (S. aureus, (MRSA), S. Pneumoniae и др) </t>
  </si>
  <si>
    <t>L019224</t>
  </si>
  <si>
    <t>Бактериолошки преглед дубоке ране односно гноја односно пунктата односно ексудата односно биоптата</t>
  </si>
  <si>
    <t>L019232</t>
  </si>
  <si>
    <t>Бактериолошки преглед експримата простате или сперме</t>
  </si>
  <si>
    <t>L019240</t>
  </si>
  <si>
    <t>Бактериолошки преглед интраваскуларних катетера (семиквантитативно)</t>
  </si>
  <si>
    <t>L019265</t>
  </si>
  <si>
    <t>Бакериолошки преглед искашљаја или трахеалног аспирата или бронхоалвеоларног лавата</t>
  </si>
  <si>
    <t>L019315</t>
  </si>
  <si>
    <t xml:space="preserve">Бактериолошки преглед ока или коњуктивите </t>
  </si>
  <si>
    <t>L019331</t>
  </si>
  <si>
    <t xml:space="preserve">Бактериолошки преглед столице на Salmonella spp., Shigella spp. I Campylobacter spp. </t>
  </si>
  <si>
    <t>L019364</t>
  </si>
  <si>
    <t>Бактериолошки преглед столице за Yersinia enterocolitica/pseudotuberculosis</t>
  </si>
  <si>
    <t>L019380</t>
  </si>
  <si>
    <t>Бактериолошки преглед узорака на Neisseria gonorrhoeae</t>
  </si>
  <si>
    <t>L019406</t>
  </si>
  <si>
    <t>Биохемијска идентификација аеробних бактерија</t>
  </si>
  <si>
    <t>L019422</t>
  </si>
  <si>
    <t>Биохемијска идентификација бета-хемолитичног стрептокока</t>
  </si>
  <si>
    <t>L019430</t>
  </si>
  <si>
    <t>Биохемијска идентификација ентеробактерија тестовима припремљеним у лабораторији</t>
  </si>
  <si>
    <t>L019448</t>
  </si>
  <si>
    <t>Биохемијска идентификација Еnterococcus врста</t>
  </si>
  <si>
    <t>L019455</t>
  </si>
  <si>
    <t>Бихемијска идентификација Moraxella врста</t>
  </si>
  <si>
    <t>L019471</t>
  </si>
  <si>
    <t>Бактеријска идентификасија Streptococcus pneumoniae</t>
  </si>
  <si>
    <t>L019513</t>
  </si>
  <si>
    <t>Детекција антигена Helicobacter pylori-имунохроматографским тестом</t>
  </si>
  <si>
    <t>L019711</t>
  </si>
  <si>
    <t>Детекција бета-лактамаза проширеног спектра за Грам негативне бактерије (фенотипска)</t>
  </si>
  <si>
    <t>L019729</t>
  </si>
  <si>
    <t>Детекција бета-лактамаза за Грам позитивне бактерије (фенотипска)</t>
  </si>
  <si>
    <t>L019760</t>
  </si>
  <si>
    <t>Детекција карбапенемаза за Грам негативе бактерије (фенотипска)</t>
  </si>
  <si>
    <t>L019828</t>
  </si>
  <si>
    <t>Директна детекција бактеријских антигена у биолошком материјалу комерцијалним тестом</t>
  </si>
  <si>
    <t>L019844</t>
  </si>
  <si>
    <t>Доказивање продукције или присуства токсина Clostriduim difficilae A или В</t>
  </si>
  <si>
    <t>L019845</t>
  </si>
  <si>
    <t>Брзи квалитативни тест за детекцију Clostridium difficilae GDH Ag у столици</t>
  </si>
  <si>
    <t>L019869</t>
  </si>
  <si>
    <t>Хемокултура аеробно, конвенционална</t>
  </si>
  <si>
    <t>L019885</t>
  </si>
  <si>
    <t>Хемокултура анаеробно, конвенционална</t>
  </si>
  <si>
    <t>L019927</t>
  </si>
  <si>
    <t>Идентификација Haemophilus врста факторима раста</t>
  </si>
  <si>
    <t>L019943</t>
  </si>
  <si>
    <t>Биохемијска идентификација Yersinia enterocolitica/pseudotuberculosis</t>
  </si>
  <si>
    <t>L019945</t>
  </si>
  <si>
    <t>Биохемијска идентификација Salmonella enterica subsp. enterica</t>
  </si>
  <si>
    <t>L019946</t>
  </si>
  <si>
    <t>Биохемијска идентификација Shigella spp.</t>
  </si>
  <si>
    <t>L019992</t>
  </si>
  <si>
    <t>Испитивање антибиотске осетљивости бактерија, 
диск-дифузионом методом на другу и/или 
трећу линију</t>
  </si>
  <si>
    <t>L020008</t>
  </si>
  <si>
    <t>Испитавање антибиотске осетљивости бактерија, диск-дифузионом методом на прву линију</t>
  </si>
  <si>
    <t>L020107</t>
  </si>
  <si>
    <t xml:space="preserve">Детекција присуства и испитивање антибиотске осетљивости U.-urealyticum- и M. hominis </t>
  </si>
  <si>
    <t>L020149</t>
  </si>
  <si>
    <t>Изолација микроорганизама субкултуром</t>
  </si>
  <si>
    <t>L020206</t>
  </si>
  <si>
    <t>Микроскопски преглед бојеног препарата</t>
  </si>
  <si>
    <t>L020248</t>
  </si>
  <si>
    <t>Одређивање вредности МИК-а (минималне инхибиторне концентрације) за један антибиотик (градијент или Е-тест)</t>
  </si>
  <si>
    <t>L020289</t>
  </si>
  <si>
    <t>Преглед вагиналног бриса на бактеријску вагинозу прегледом бојеног препарата</t>
  </si>
  <si>
    <t>L020305</t>
  </si>
  <si>
    <t>Серолошка идентификација бета - хемолитичног стрептокока комерцијалним тестом</t>
  </si>
  <si>
    <t>L020339</t>
  </si>
  <si>
    <t>Серолошка идентификација серогрупе Salmonella enerica</t>
  </si>
  <si>
    <t>L020347</t>
  </si>
  <si>
    <t>Серолошка идентификација Salmonella Enteritidis, Salmonella Typhi</t>
  </si>
  <si>
    <t>L020354</t>
  </si>
  <si>
    <t>Серолошка идентификација Shigella flexneri, Shigella sonnei</t>
  </si>
  <si>
    <t>L020362</t>
  </si>
  <si>
    <t>Серолошка идентификација Staphylococcus aureus</t>
  </si>
  <si>
    <t>L020396</t>
  </si>
  <si>
    <t>Уринокултура</t>
  </si>
  <si>
    <t>L020404</t>
  </si>
  <si>
    <t>Узимање биолошког материјала за микробиолошки преглед</t>
  </si>
  <si>
    <t>L020412</t>
  </si>
  <si>
    <t>Узимање биолошког материјала за микробиолошки преглед у транспортну подлогу</t>
  </si>
  <si>
    <t>L020438</t>
  </si>
  <si>
    <t>Детекција антигена Rota вируса у столици</t>
  </si>
  <si>
    <t>L020552</t>
  </si>
  <si>
    <t>Изолација и идентификација вируса (HSV, VZV, CMV и др.)</t>
  </si>
  <si>
    <t>L020770</t>
  </si>
  <si>
    <t>Узимање назофарингеалног и/или орофарингеалног бриса за преглед на присуство SARS-CoV-2 вируса у транспортну подлогу, у амбуланти</t>
  </si>
  <si>
    <t>L020787</t>
  </si>
  <si>
    <t>Узимање материјала (назофарингеални брис), салива и др.) у циљу доказивања вирусног Ag SARS - CoV-2</t>
  </si>
  <si>
    <t>L020788</t>
  </si>
  <si>
    <t>Детекција вирусног Ag SARS - CoV-2 квалитативном методом</t>
  </si>
  <si>
    <t>L020917</t>
  </si>
  <si>
    <t>Брзи тест за детекцију копро-антигена Entamoeba histolytica/dispar, Cryptosporidium, Giardia</t>
  </si>
  <si>
    <t>L021022</t>
  </si>
  <si>
    <t>Идентификација ектопаразита</t>
  </si>
  <si>
    <t>L021030</t>
  </si>
  <si>
    <t>Идентификација паразита (хелминти)</t>
  </si>
  <si>
    <t>L021048</t>
  </si>
  <si>
    <t>Изолација цревних протозоа из столице (Entamoeba histolytica или друго)</t>
  </si>
  <si>
    <t>L021055</t>
  </si>
  <si>
    <t>Изолација и идентификација слободних живећих амеба (Acanthamoeba или друго)</t>
  </si>
  <si>
    <t>L021071</t>
  </si>
  <si>
    <t>Изолација Trichomonas vaginalis</t>
  </si>
  <si>
    <t>L021121</t>
  </si>
  <si>
    <t>Паразитолошки преглед клиничког узорака осим столице преглед нативног препарата</t>
  </si>
  <si>
    <t>L021204</t>
  </si>
  <si>
    <t>Преглед на антигене паразите - имунохроматографски тест</t>
  </si>
  <si>
    <t>L021253</t>
  </si>
  <si>
    <t>Преглед перинарног отиска на хелмите (Enterobius или друго)</t>
  </si>
  <si>
    <t>L021295</t>
  </si>
  <si>
    <t>Преглед столице на ларве хелмината</t>
  </si>
  <si>
    <t>L021303</t>
  </si>
  <si>
    <t>Преглед столице на паразите - методом концентрације</t>
  </si>
  <si>
    <t>L021311</t>
  </si>
  <si>
    <t>Преглед столице на паразите (негативни препарат)</t>
  </si>
  <si>
    <t>L021345</t>
  </si>
  <si>
    <t>Преглед узорка на демидикозу, шугу и друге ектопаразитозе</t>
  </si>
  <si>
    <t>L021378</t>
  </si>
  <si>
    <t>Антимикограм - bujon dilucioni тест (по једном антимикотику)</t>
  </si>
  <si>
    <t>L021469</t>
  </si>
  <si>
    <t>Директан бојени препарат на гљиве</t>
  </si>
  <si>
    <t>L021477</t>
  </si>
  <si>
    <t>Директан нативан препарат на гљиве</t>
  </si>
  <si>
    <t>L021519</t>
  </si>
  <si>
    <t>Хемокултура на гљиве класичном методом</t>
  </si>
  <si>
    <t>L021659</t>
  </si>
  <si>
    <t>Бреглед бриса на гљиве</t>
  </si>
  <si>
    <t>L021675</t>
  </si>
  <si>
    <t>Идентификација културе квасница</t>
  </si>
  <si>
    <t>L021691</t>
  </si>
  <si>
    <t>Преглед осталих биолошких узорака на гљиве</t>
  </si>
  <si>
    <t>L021709</t>
  </si>
  <si>
    <t>Преглед узорака из примарно стерилних регија на гљиве</t>
  </si>
  <si>
    <t>L026526</t>
  </si>
  <si>
    <t>Израда једног необојеног  серијског  препарата</t>
  </si>
  <si>
    <t>L029512</t>
  </si>
  <si>
    <t>Преглед размаза пунктата</t>
  </si>
  <si>
    <t>L029520</t>
  </si>
  <si>
    <t>Преглед размаза спутума</t>
  </si>
  <si>
    <t>L030247</t>
  </si>
  <si>
    <t>Бактериолошки преглед столице на Bacillus cereus</t>
  </si>
  <si>
    <t>Табела 10.</t>
  </si>
  <si>
    <t>Desni klik na bilo koje polje u pivot tabeli i opcija refresh će povući izmenjene podatke iz tabele usluge_prema_OS</t>
  </si>
  <si>
    <t>Ukoliko su dodavane nove šifre u tabeli usluge_prema_OS, potrebno je uključiti ih u prikaz odabirom u filteru</t>
  </si>
  <si>
    <t>Број услуга - План 2025.</t>
  </si>
  <si>
    <t>Grand Total</t>
  </si>
  <si>
    <t>Табела 11.</t>
  </si>
  <si>
    <t>ДСГ шифра</t>
  </si>
  <si>
    <t>Назив дијагностички сродне групе</t>
  </si>
  <si>
    <t>УКУПНО ДСГ Група</t>
  </si>
  <si>
    <t>Некласификоване главне дијагностичке категорије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</si>
  <si>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</si>
  <si>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</si>
  <si>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</si>
  <si>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</si>
  <si>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</si>
  <si>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</si>
  <si>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</si>
  <si>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</si>
  <si>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</si>
  <si>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</si>
  <si>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</si>
  <si>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</si>
  <si>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</si>
  <si>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</si>
  <si>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</si>
  <si>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</si>
  <si>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</si>
  <si>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</si>
  <si>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</si>
  <si>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</si>
  <si>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</si>
  <si>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</si>
  <si>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</si>
  <si>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</si>
  <si>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</si>
  <si>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</si>
  <si>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</si>
  <si>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</si>
  <si>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</si>
  <si>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</si>
  <si>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</si>
  <si>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</si>
  <si>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</si>
  <si>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</si>
  <si>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</si>
  <si>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</si>
  <si>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</si>
  <si>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</si>
  <si>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</si>
  <si>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</si>
  <si>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</si>
  <si>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</si>
  <si>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</si>
  <si>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</si>
  <si>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</si>
  <si>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</si>
  <si>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</si>
  <si>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</si>
  <si>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</si>
  <si>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</si>
  <si>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</si>
  <si>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</si>
  <si>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</si>
  <si>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</si>
  <si>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rPr>
        <b/>
        <sz val="10"/>
        <rFont val="Calibri"/>
        <charset val="134"/>
        <scheme val="minor"/>
      </rPr>
      <t>Хируршки захват на карпалном тунелу (декомпресија</t>
    </r>
    <r>
      <rPr>
        <b/>
        <i/>
        <sz val="10"/>
        <rFont val="Calibri"/>
        <charset val="134"/>
      </rPr>
      <t xml:space="preserve"> </t>
    </r>
    <r>
      <rPr>
        <i/>
        <sz val="10"/>
        <rFont val="Calibri"/>
        <charset val="134"/>
      </rPr>
      <t>n.medianus-a</t>
    </r>
    <r>
      <rPr>
        <b/>
        <sz val="10"/>
        <rFont val="Calibri"/>
        <charset val="134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</si>
  <si>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</si>
  <si>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</si>
  <si>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</si>
  <si>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</si>
  <si>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</si>
  <si>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</si>
  <si>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</si>
  <si>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</si>
  <si>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</si>
  <si>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</si>
  <si>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</si>
  <si>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</si>
  <si>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</si>
  <si>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</si>
  <si>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</si>
  <si>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</si>
  <si>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</si>
  <si>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</si>
  <si>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</si>
  <si>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</si>
  <si>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</si>
  <si>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</si>
  <si>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</si>
  <si>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</si>
  <si>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</si>
  <si>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</si>
  <si>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</si>
  <si>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</si>
  <si>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</si>
  <si>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</si>
  <si>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</si>
  <si>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</si>
  <si>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</si>
  <si>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</si>
  <si>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</si>
  <si>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</si>
  <si>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</si>
  <si>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</si>
  <si>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</si>
  <si>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</si>
  <si>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</si>
  <si>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</si>
  <si>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</si>
  <si>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</si>
  <si>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</si>
  <si>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</si>
  <si>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</si>
  <si>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</si>
  <si>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</si>
  <si>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</si>
  <si>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</si>
  <si>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</si>
  <si>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</si>
  <si>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</si>
  <si>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</si>
  <si>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</si>
  <si>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</si>
  <si>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</si>
  <si>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</si>
  <si>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</si>
  <si>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</si>
  <si>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</si>
  <si>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</si>
  <si>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</si>
  <si>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</si>
  <si>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</si>
  <si>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</si>
  <si>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</si>
  <si>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</si>
  <si>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</si>
  <si>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</si>
  <si>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</si>
  <si>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</si>
  <si>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</si>
  <si>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</si>
  <si>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</si>
  <si>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</si>
  <si>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</si>
  <si>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</si>
  <si>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</si>
  <si>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</si>
  <si>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</si>
  <si>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</si>
  <si>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</si>
  <si>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</si>
  <si>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</si>
  <si>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</si>
  <si>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</si>
  <si>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</si>
  <si>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</si>
  <si>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</si>
  <si>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</si>
  <si>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</si>
  <si>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</si>
  <si>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</si>
  <si>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</si>
  <si>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</si>
  <si>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</si>
  <si>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</si>
  <si>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</si>
  <si>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</si>
  <si>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</si>
  <si>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</si>
  <si>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</si>
  <si>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</si>
  <si>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</si>
  <si>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</si>
  <si>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</si>
  <si>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</si>
  <si>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</si>
  <si>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</si>
  <si>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</si>
  <si>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</si>
  <si>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</si>
  <si>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</si>
  <si>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</si>
  <si>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</si>
  <si>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</si>
  <si>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</si>
  <si>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</si>
  <si>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</si>
  <si>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</si>
  <si>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</si>
  <si>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</si>
  <si>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</si>
  <si>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</si>
  <si>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</si>
  <si>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</si>
  <si>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</si>
  <si>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</si>
  <si>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</si>
  <si>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</si>
  <si>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</si>
  <si>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</si>
  <si>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</si>
  <si>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</si>
  <si>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</si>
  <si>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</si>
  <si>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</si>
  <si>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</si>
  <si>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</si>
  <si>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</si>
  <si>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</si>
  <si>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</si>
  <si>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</si>
  <si>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</si>
  <si>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</si>
  <si>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</si>
  <si>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</si>
  <si>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</si>
  <si>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</si>
  <si>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</si>
  <si>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</si>
  <si>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</si>
  <si>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</si>
  <si>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</si>
  <si>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</si>
  <si>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</si>
  <si>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</si>
  <si>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</si>
  <si>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</si>
  <si>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</si>
  <si>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</si>
  <si>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</si>
  <si>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</si>
  <si>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</si>
  <si>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</si>
  <si>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</si>
  <si>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</si>
  <si>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</si>
  <si>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</si>
  <si>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</si>
  <si>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</si>
  <si>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</si>
  <si>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</si>
  <si>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</si>
  <si>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</si>
  <si>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</si>
  <si>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</si>
  <si>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</si>
  <si>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</si>
  <si>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</si>
  <si>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</si>
  <si>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</si>
  <si>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</si>
  <si>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</si>
  <si>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</si>
  <si>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</si>
  <si>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</si>
  <si>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</si>
  <si>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</si>
  <si>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</si>
  <si>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</si>
  <si>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</si>
  <si>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</si>
  <si>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</si>
  <si>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</si>
  <si>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</si>
  <si>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</si>
  <si>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</si>
  <si>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</si>
  <si>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</si>
  <si>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</si>
  <si>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</si>
  <si>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</si>
  <si>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</si>
  <si>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</si>
  <si>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</si>
  <si>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</si>
  <si>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</si>
  <si>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</si>
  <si>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</si>
  <si>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</si>
  <si>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</si>
  <si>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</si>
  <si>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</si>
  <si>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</si>
  <si>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</si>
  <si>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</si>
  <si>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</si>
  <si>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</si>
  <si>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</si>
  <si>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</si>
  <si>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</si>
  <si>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</si>
  <si>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</si>
  <si>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</si>
  <si>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</si>
  <si>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</si>
  <si>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</si>
  <si>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</si>
  <si>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</si>
  <si>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</si>
  <si>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</si>
  <si>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</si>
  <si>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</si>
  <si>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</si>
  <si>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</si>
  <si>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</si>
  <si>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</si>
  <si>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</si>
  <si>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</si>
  <si>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</si>
  <si>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</si>
  <si>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</si>
  <si>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</si>
  <si>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</si>
  <si>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</si>
  <si>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</si>
  <si>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</si>
  <si>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</si>
  <si>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</si>
  <si>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</si>
  <si>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</si>
  <si>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</si>
  <si>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</si>
  <si>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</si>
  <si>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</si>
  <si>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</si>
  <si>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</si>
  <si>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</si>
  <si>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</si>
  <si>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</si>
  <si>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</si>
  <si>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</si>
  <si>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</si>
  <si>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</si>
  <si>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</si>
  <si>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</si>
  <si>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</si>
  <si>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</si>
  <si>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</si>
  <si>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</si>
  <si>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</si>
  <si>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</si>
  <si>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</si>
  <si>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</si>
  <si>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</si>
  <si>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</si>
  <si>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</si>
  <si>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</si>
  <si>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</si>
  <si>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</si>
  <si>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</si>
  <si>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</si>
  <si>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</si>
  <si>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</si>
  <si>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</si>
  <si>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</si>
  <si>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</si>
  <si>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</si>
  <si>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</si>
  <si>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</si>
  <si>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</si>
  <si>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</si>
  <si>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</si>
  <si>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</si>
  <si>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</si>
  <si>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</si>
  <si>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</si>
  <si>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</si>
  <si>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</si>
  <si>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</si>
  <si>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</si>
  <si>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</si>
  <si>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</si>
  <si>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</si>
  <si>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</si>
  <si>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</si>
  <si>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</si>
  <si>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</si>
  <si>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</si>
  <si>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</si>
  <si>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</si>
  <si>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</si>
  <si>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</si>
  <si>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</si>
  <si>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</si>
  <si>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</si>
  <si>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</si>
  <si>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</si>
  <si>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</si>
  <si>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</si>
  <si>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</si>
  <si>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</si>
  <si>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</si>
  <si>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</si>
  <si>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</si>
  <si>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</si>
  <si>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</si>
  <si>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</si>
  <si>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</si>
  <si>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</si>
  <si>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</si>
  <si>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</si>
  <si>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</si>
  <si>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</si>
  <si>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</si>
  <si>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</si>
  <si>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</si>
  <si>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</si>
  <si>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</si>
  <si>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</si>
  <si>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</si>
  <si>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</si>
  <si>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</si>
  <si>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</si>
  <si>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</si>
  <si>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</si>
  <si>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</si>
  <si>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</si>
  <si>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</si>
  <si>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</si>
  <si>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</si>
  <si>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</si>
  <si>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</si>
  <si>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</si>
  <si>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</si>
  <si>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</si>
  <si>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</si>
  <si>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</si>
  <si>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</si>
  <si>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</si>
  <si>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</si>
  <si>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</si>
  <si>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</si>
  <si>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</si>
  <si>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</si>
  <si>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</si>
  <si>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</si>
  <si>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</si>
  <si>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</si>
  <si>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</si>
  <si>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</si>
  <si>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</si>
  <si>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</si>
  <si>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</si>
  <si>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</si>
  <si>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</si>
  <si>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</si>
  <si>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</si>
  <si>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</si>
  <si>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</si>
  <si>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</si>
  <si>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</si>
  <si>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</si>
  <si>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</si>
  <si>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</si>
  <si>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</si>
  <si>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</si>
  <si>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</si>
  <si>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</si>
  <si>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</si>
  <si>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</si>
  <si>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</si>
  <si>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</si>
  <si>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</si>
  <si>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</si>
  <si>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</si>
  <si>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</si>
  <si>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</si>
  <si>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</si>
  <si>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</si>
  <si>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</si>
  <si>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</si>
  <si>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</si>
  <si>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</si>
  <si>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</si>
  <si>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</si>
  <si>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</si>
  <si>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</si>
  <si>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</si>
  <si>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</si>
  <si>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</si>
  <si>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</si>
  <si>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</si>
  <si>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</si>
  <si>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</si>
  <si>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</si>
  <si>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</si>
  <si>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</si>
  <si>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</si>
  <si>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</si>
  <si>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</si>
  <si>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</si>
  <si>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</si>
  <si>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</si>
  <si>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</si>
  <si>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</si>
  <si>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</si>
  <si>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</si>
  <si>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</si>
  <si>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rPr>
        <b/>
        <sz val="10"/>
        <rFont val="Calibri"/>
        <charset val="134"/>
        <scheme val="minor"/>
      </rPr>
      <t xml:space="preserve">Нестабилна </t>
    </r>
    <r>
      <rPr>
        <b/>
        <i/>
        <sz val="10"/>
        <rFont val="Calibri"/>
        <charset val="134"/>
      </rPr>
      <t>angina pectoris</t>
    </r>
    <r>
      <rPr>
        <b/>
        <sz val="10"/>
        <rFont val="Calibri"/>
        <charset val="134"/>
      </rPr>
      <t xml:space="preserve"> са врло тешким или тешким KK</t>
    </r>
  </si>
  <si>
    <t>F72B</t>
  </si>
  <si>
    <r>
      <rPr>
        <b/>
        <sz val="10"/>
        <rFont val="Calibri"/>
        <charset val="134"/>
        <scheme val="minor"/>
      </rPr>
      <t xml:space="preserve">Нестабилна </t>
    </r>
    <r>
      <rPr>
        <b/>
        <i/>
        <sz val="10"/>
        <rFont val="Calibri"/>
        <charset val="134"/>
      </rPr>
      <t>angina pectoris</t>
    </r>
    <r>
      <rPr>
        <b/>
        <sz val="10"/>
        <rFont val="Calibri"/>
        <charset val="134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</si>
  <si>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</si>
  <si>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</si>
  <si>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</si>
  <si>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</si>
  <si>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</si>
  <si>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</si>
  <si>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</si>
  <si>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</si>
  <si>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</si>
  <si>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</si>
  <si>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</si>
  <si>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</si>
  <si>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</si>
  <si>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</si>
  <si>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</si>
  <si>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</si>
  <si>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</si>
  <si>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</si>
  <si>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</si>
  <si>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</si>
  <si>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</si>
  <si>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</si>
  <si>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</si>
  <si>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</si>
  <si>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</si>
  <si>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</si>
  <si>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</si>
  <si>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</si>
  <si>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</si>
  <si>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</si>
  <si>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</si>
  <si>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</si>
  <si>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</si>
  <si>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</si>
  <si>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</si>
  <si>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</si>
  <si>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</si>
  <si>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</si>
  <si>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</si>
  <si>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</si>
  <si>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</si>
  <si>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</si>
  <si>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</si>
  <si>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</si>
  <si>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</si>
  <si>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</si>
  <si>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</si>
  <si>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</si>
  <si>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</si>
  <si>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</si>
  <si>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</si>
  <si>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</si>
  <si>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</si>
  <si>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</si>
  <si>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</si>
  <si>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</si>
  <si>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</si>
  <si>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</si>
  <si>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</si>
  <si>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</si>
  <si>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</si>
  <si>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</si>
  <si>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</si>
  <si>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</si>
  <si>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</si>
  <si>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</si>
  <si>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</si>
  <si>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</si>
  <si>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</si>
  <si>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</si>
  <si>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</si>
  <si>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</si>
  <si>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</si>
  <si>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</si>
  <si>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</si>
  <si>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</si>
  <si>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</si>
  <si>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</si>
  <si>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</si>
  <si>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</si>
  <si>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</si>
  <si>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</si>
  <si>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</si>
  <si>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</si>
  <si>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</si>
  <si>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</si>
  <si>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</si>
  <si>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</si>
  <si>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</si>
  <si>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</si>
  <si>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</si>
  <si>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</si>
  <si>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</si>
  <si>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</si>
  <si>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</si>
  <si>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</si>
  <si>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</si>
  <si>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</si>
  <si>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</si>
  <si>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</si>
  <si>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</si>
  <si>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</si>
  <si>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</si>
  <si>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</si>
  <si>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</si>
  <si>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</si>
  <si>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</si>
  <si>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</si>
  <si>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</si>
  <si>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</si>
  <si>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</si>
  <si>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</si>
  <si>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</si>
  <si>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</si>
  <si>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</si>
  <si>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</si>
  <si>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</si>
  <si>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</si>
  <si>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</si>
  <si>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</si>
  <si>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</si>
  <si>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</si>
  <si>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</si>
  <si>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</si>
  <si>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</si>
  <si>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</si>
  <si>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</si>
  <si>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</si>
  <si>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</si>
  <si>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rPr>
        <b/>
        <sz val="10"/>
        <rFont val="Calibri"/>
        <charset val="134"/>
        <scheme val="minor"/>
      </rPr>
      <t xml:space="preserve">Отворена холецистектомија са затвореним испитивањем проходности </t>
    </r>
    <r>
      <rPr>
        <b/>
        <i/>
        <sz val="10"/>
        <rFont val="Calibri"/>
        <charset val="134"/>
      </rPr>
      <t>ductus choledocus-а</t>
    </r>
    <r>
      <rPr>
        <b/>
        <sz val="10"/>
        <rFont val="Calibri"/>
        <charset val="134"/>
      </rPr>
      <t xml:space="preserve"> или са врло тешким КК</t>
    </r>
  </si>
  <si>
    <t>H07B</t>
  </si>
  <si>
    <r>
      <rPr>
        <b/>
        <sz val="10"/>
        <rFont val="Calibri"/>
        <charset val="134"/>
        <scheme val="minor"/>
      </rPr>
      <t xml:space="preserve">Отворена холецистектомија без затворених испитивања проходности </t>
    </r>
    <r>
      <rPr>
        <b/>
        <i/>
        <sz val="10"/>
        <rFont val="Calibri"/>
        <charset val="134"/>
      </rPr>
      <t>ductus choledocus-а</t>
    </r>
    <r>
      <rPr>
        <b/>
        <sz val="10"/>
        <rFont val="Calibri"/>
        <charset val="134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</si>
  <si>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</si>
  <si>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</si>
  <si>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</si>
  <si>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</si>
  <si>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</si>
  <si>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</si>
  <si>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</si>
  <si>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</si>
  <si>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</si>
  <si>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</si>
  <si>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</si>
  <si>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</si>
  <si>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</si>
  <si>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</si>
  <si>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</si>
  <si>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</si>
  <si>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</si>
  <si>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</si>
  <si>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</si>
  <si>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</si>
  <si>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</si>
  <si>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</si>
  <si>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</si>
  <si>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</si>
  <si>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</si>
  <si>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</si>
  <si>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</si>
  <si>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</si>
  <si>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</si>
  <si>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</si>
  <si>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</si>
  <si>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</si>
  <si>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</si>
  <si>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</si>
  <si>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</si>
  <si>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</si>
  <si>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</si>
  <si>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</si>
  <si>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</si>
  <si>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</si>
  <si>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</si>
  <si>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</si>
  <si>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</si>
  <si>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</si>
  <si>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</si>
  <si>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</si>
  <si>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</si>
  <si>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</si>
  <si>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</si>
  <si>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</si>
  <si>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</si>
  <si>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</si>
  <si>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</si>
  <si>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</si>
  <si>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</si>
  <si>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</si>
  <si>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</si>
  <si>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</si>
  <si>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</si>
  <si>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</si>
  <si>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</si>
  <si>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</si>
  <si>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</si>
  <si>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</si>
  <si>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</si>
  <si>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</si>
  <si>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</si>
  <si>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</si>
  <si>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</si>
  <si>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</si>
  <si>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</si>
  <si>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</si>
  <si>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</si>
  <si>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</si>
  <si>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</si>
  <si>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</si>
  <si>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</si>
  <si>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</si>
  <si>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</si>
  <si>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</si>
  <si>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</si>
  <si>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</si>
  <si>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</si>
  <si>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</si>
  <si>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</si>
  <si>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</si>
  <si>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</si>
  <si>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</si>
  <si>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</si>
  <si>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</si>
  <si>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</si>
  <si>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</si>
  <si>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</si>
  <si>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</si>
  <si>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</si>
  <si>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</si>
  <si>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</si>
  <si>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</si>
  <si>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</si>
  <si>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</si>
  <si>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</si>
  <si>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</si>
  <si>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</si>
  <si>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</si>
  <si>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</si>
  <si>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</si>
  <si>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</si>
  <si>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</si>
  <si>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</si>
  <si>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</si>
  <si>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</si>
  <si>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</si>
  <si>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</si>
  <si>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</si>
  <si>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</si>
  <si>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</si>
  <si>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</si>
  <si>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</si>
  <si>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</si>
  <si>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</si>
  <si>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</si>
  <si>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</si>
  <si>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</si>
  <si>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</si>
  <si>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</si>
  <si>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</si>
  <si>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</si>
  <si>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</si>
  <si>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</si>
  <si>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</si>
  <si>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</si>
  <si>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</si>
  <si>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</si>
  <si>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</si>
  <si>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</si>
  <si>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</si>
  <si>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</si>
  <si>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</si>
  <si>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</si>
  <si>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</si>
  <si>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</si>
  <si>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</si>
  <si>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</si>
  <si>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</si>
  <si>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</si>
  <si>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</si>
  <si>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</si>
  <si>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</si>
  <si>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</si>
  <si>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</si>
  <si>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</si>
  <si>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</si>
  <si>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</si>
  <si>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</si>
  <si>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</si>
  <si>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</si>
  <si>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</si>
  <si>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</si>
  <si>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</si>
  <si>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</si>
  <si>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</si>
  <si>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</si>
  <si>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</si>
  <si>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</si>
  <si>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</si>
  <si>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</si>
  <si>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</si>
  <si>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</si>
  <si>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</si>
  <si>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</si>
  <si>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</si>
  <si>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</si>
  <si>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</si>
  <si>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</si>
  <si>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</si>
  <si>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</si>
  <si>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</si>
  <si>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</si>
  <si>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</si>
  <si>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</si>
  <si>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</si>
  <si>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</si>
  <si>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</si>
  <si>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</si>
  <si>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</si>
  <si>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</si>
  <si>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</si>
  <si>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</si>
  <si>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</si>
  <si>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</si>
  <si>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</si>
  <si>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</si>
  <si>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</si>
  <si>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</si>
  <si>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</si>
  <si>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</si>
  <si>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</si>
  <si>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</si>
  <si>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</si>
  <si>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</si>
  <si>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</si>
  <si>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</si>
  <si>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</si>
  <si>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</si>
  <si>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</si>
  <si>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</si>
  <si>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</si>
  <si>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</si>
  <si>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</si>
  <si>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</si>
  <si>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</si>
  <si>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</si>
  <si>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</si>
  <si>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</si>
  <si>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</si>
  <si>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</si>
  <si>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</si>
  <si>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</si>
  <si>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</si>
  <si>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</si>
  <si>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</si>
  <si>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</si>
  <si>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</si>
  <si>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</si>
  <si>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</si>
  <si>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</si>
  <si>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</si>
  <si>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</si>
  <si>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</si>
  <si>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</si>
  <si>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</si>
  <si>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</si>
  <si>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</si>
  <si>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</si>
  <si>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</si>
  <si>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</si>
  <si>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</si>
  <si>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</si>
  <si>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</si>
  <si>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</si>
  <si>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</si>
  <si>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</si>
  <si>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</si>
  <si>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</si>
  <si>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</si>
  <si>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</si>
  <si>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</si>
  <si>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</si>
  <si>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</si>
  <si>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</si>
  <si>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</si>
  <si>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</si>
  <si>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</si>
  <si>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</si>
  <si>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</si>
  <si>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</si>
  <si>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</si>
  <si>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</si>
  <si>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</si>
  <si>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</si>
  <si>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</si>
  <si>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</si>
  <si>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</si>
  <si>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</si>
  <si>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</si>
  <si>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</si>
  <si>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</si>
  <si>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</si>
  <si>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</si>
  <si>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</si>
  <si>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</si>
  <si>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</si>
  <si>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</si>
  <si>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</si>
  <si>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</si>
  <si>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</si>
  <si>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</si>
  <si>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</si>
  <si>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</si>
  <si>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</si>
  <si>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</si>
  <si>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</si>
  <si>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</si>
  <si>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</si>
  <si>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</si>
  <si>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</si>
  <si>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</si>
  <si>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</si>
  <si>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</si>
  <si>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</si>
  <si>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</si>
  <si>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</si>
  <si>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</si>
  <si>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</si>
  <si>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</si>
  <si>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</si>
  <si>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</si>
  <si>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</si>
  <si>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</si>
  <si>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</si>
  <si>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</si>
  <si>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</si>
  <si>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</si>
  <si>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</si>
  <si>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</si>
  <si>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</si>
  <si>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</si>
  <si>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</si>
  <si>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</si>
  <si>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</si>
  <si>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</si>
  <si>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</si>
  <si>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</si>
  <si>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</si>
  <si>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</si>
  <si>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</si>
  <si>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</si>
  <si>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</si>
  <si>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</si>
  <si>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</si>
  <si>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</si>
  <si>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</si>
  <si>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</si>
  <si>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</si>
  <si>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</si>
  <si>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</si>
  <si>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</si>
  <si>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</si>
  <si>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</si>
  <si>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</si>
  <si>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</si>
  <si>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</si>
  <si>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</si>
  <si>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</si>
  <si>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</si>
  <si>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</si>
  <si>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</si>
  <si>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</si>
  <si>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</si>
  <si>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</si>
  <si>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</si>
  <si>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</si>
  <si>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</si>
  <si>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</si>
  <si>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</si>
  <si>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</si>
  <si>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</si>
  <si>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</si>
  <si>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</si>
  <si>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</si>
  <si>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</si>
  <si>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</si>
  <si>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</si>
  <si>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</si>
  <si>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</si>
  <si>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</si>
  <si>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</si>
  <si>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</si>
  <si>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</si>
  <si>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</si>
  <si>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</si>
  <si>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</si>
  <si>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</si>
  <si>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</si>
  <si>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</si>
  <si>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</si>
  <si>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</si>
  <si>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</si>
  <si>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</si>
  <si>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</si>
  <si>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</si>
  <si>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</si>
  <si>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</si>
  <si>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</si>
  <si>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</si>
  <si>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</si>
  <si>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</si>
  <si>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</si>
  <si>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</si>
  <si>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</si>
  <si>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</si>
  <si>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</si>
  <si>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</si>
  <si>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</si>
  <si>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</si>
  <si>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</si>
  <si>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</si>
  <si>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</si>
  <si>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</si>
  <si>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</si>
  <si>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</si>
  <si>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</si>
  <si>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</si>
  <si>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</si>
  <si>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</si>
  <si>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</si>
  <si>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</si>
  <si>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</si>
  <si>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</si>
  <si>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</si>
  <si>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</si>
  <si>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</si>
  <si>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</si>
  <si>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</si>
  <si>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</si>
  <si>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</si>
  <si>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</si>
  <si>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</si>
  <si>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</si>
  <si>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</si>
  <si>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</si>
  <si>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</si>
  <si>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</si>
  <si>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</si>
  <si>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</si>
  <si>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</si>
  <si>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</si>
  <si>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</si>
  <si>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</si>
  <si>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</si>
  <si>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</si>
  <si>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</si>
  <si>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</si>
  <si>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</si>
  <si>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</si>
  <si>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</si>
  <si>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</si>
  <si>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</si>
  <si>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</si>
  <si>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</si>
  <si>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</si>
  <si>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</si>
  <si>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</si>
  <si>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</si>
  <si>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</si>
  <si>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</si>
  <si>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</si>
  <si>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</si>
  <si>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</si>
  <si>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</si>
  <si>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</si>
  <si>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</si>
  <si>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</si>
  <si>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</si>
  <si>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</si>
  <si>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</si>
  <si>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</si>
  <si>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</si>
  <si>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</si>
  <si>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</si>
  <si>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</si>
  <si>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</si>
  <si>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</si>
  <si>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</si>
  <si>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</si>
  <si>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</si>
  <si>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</si>
  <si>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</si>
  <si>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</si>
  <si>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</si>
  <si>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</si>
  <si>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</si>
  <si>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</si>
  <si>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</si>
  <si>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</si>
  <si>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</si>
  <si>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</si>
  <si>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</si>
  <si>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</si>
  <si>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</si>
  <si>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</si>
  <si>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</si>
  <si>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</si>
  <si>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</si>
  <si>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</si>
  <si>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</si>
  <si>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</si>
  <si>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</si>
  <si>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</si>
  <si>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</si>
  <si>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</si>
  <si>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</si>
  <si>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</si>
  <si>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</si>
  <si>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</si>
  <si>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</si>
  <si>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</si>
  <si>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</si>
  <si>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</si>
  <si>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</si>
  <si>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</si>
  <si>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</si>
  <si>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</si>
  <si>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</si>
  <si>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</si>
  <si>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</si>
  <si>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</si>
  <si>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</si>
  <si>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</si>
  <si>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</si>
  <si>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</si>
  <si>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</si>
  <si>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</si>
  <si>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</si>
  <si>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</si>
  <si>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</si>
  <si>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</si>
  <si>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</si>
  <si>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</si>
  <si>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</si>
  <si>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</si>
  <si>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</si>
  <si>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</si>
  <si>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</si>
  <si>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</si>
  <si>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</si>
  <si>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</si>
  <si>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</si>
  <si>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</si>
  <si>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</si>
  <si>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</si>
  <si>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</si>
  <si>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</si>
  <si>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</si>
  <si>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</si>
  <si>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</si>
  <si>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</si>
  <si>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</si>
  <si>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</si>
  <si>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</si>
  <si>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</si>
  <si>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</si>
  <si>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</si>
  <si>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</si>
  <si>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</si>
  <si>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</si>
  <si>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</si>
  <si>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</si>
  <si>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</si>
  <si>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</si>
  <si>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</si>
  <si>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</si>
  <si>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</si>
  <si>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</si>
  <si>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</si>
  <si>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</si>
  <si>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</si>
  <si>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</si>
  <si>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</si>
  <si>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</si>
  <si>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</si>
  <si>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</si>
  <si>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</si>
  <si>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</si>
  <si>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</si>
  <si>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</si>
  <si>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</si>
  <si>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</si>
  <si>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</si>
  <si>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</si>
  <si>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</si>
  <si>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</si>
  <si>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</si>
  <si>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</si>
  <si>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</si>
  <si>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</si>
  <si>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</si>
  <si>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</si>
  <si>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</si>
  <si>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</si>
  <si>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</si>
  <si>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</si>
  <si>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</si>
  <si>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</si>
  <si>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</si>
  <si>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</si>
  <si>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</si>
  <si>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</si>
  <si>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</si>
  <si>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</si>
  <si>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</si>
  <si>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</si>
  <si>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</si>
  <si>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</si>
  <si>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</si>
  <si>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</si>
  <si>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</si>
  <si>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</si>
  <si>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</si>
  <si>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</si>
  <si>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</si>
  <si>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</si>
  <si>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</si>
  <si>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</si>
  <si>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</si>
  <si>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</si>
  <si>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</si>
  <si>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</si>
  <si>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</si>
  <si>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</si>
  <si>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</si>
  <si>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</si>
  <si>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</si>
  <si>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</si>
  <si>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</si>
  <si>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</si>
  <si>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</si>
  <si>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</si>
  <si>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</si>
  <si>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</si>
  <si>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</si>
  <si>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</si>
  <si>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</si>
  <si>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</si>
  <si>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</si>
  <si>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</si>
  <si>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</si>
  <si>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</si>
  <si>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</si>
  <si>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</si>
  <si>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</si>
  <si>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</si>
  <si>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</si>
  <si>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</si>
  <si>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</si>
  <si>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</si>
  <si>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</si>
  <si>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</si>
  <si>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</si>
  <si>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</si>
  <si>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</si>
  <si>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</si>
  <si>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</si>
  <si>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</si>
  <si>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</si>
  <si>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</si>
  <si>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</si>
  <si>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</si>
  <si>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</si>
  <si>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</si>
  <si>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</si>
  <si>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</si>
  <si>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</si>
  <si>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</si>
  <si>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</si>
  <si>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</si>
  <si>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</si>
  <si>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</si>
  <si>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</si>
  <si>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</si>
  <si>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</si>
  <si>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</si>
  <si>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</si>
  <si>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</si>
  <si>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</si>
  <si>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</si>
  <si>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</si>
  <si>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</si>
  <si>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</si>
  <si>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</si>
  <si>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</si>
  <si>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</si>
  <si>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</si>
  <si>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</si>
  <si>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</si>
  <si>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</si>
  <si>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</si>
  <si>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</si>
  <si>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</si>
  <si>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</si>
  <si>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</si>
  <si>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</si>
  <si>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</si>
  <si>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</si>
  <si>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</si>
  <si>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</si>
  <si>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</si>
  <si>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</si>
  <si>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</si>
  <si>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</si>
  <si>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</si>
  <si>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</si>
  <si>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</si>
  <si>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</si>
  <si>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</si>
  <si>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</si>
  <si>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</si>
  <si>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</si>
  <si>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</si>
  <si>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</si>
  <si>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</si>
  <si>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</si>
  <si>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</si>
  <si>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</si>
  <si>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</si>
  <si>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</si>
  <si>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</si>
  <si>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</si>
  <si>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</si>
  <si>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</si>
  <si>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</si>
  <si>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</si>
  <si>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</si>
  <si>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</si>
  <si>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</si>
  <si>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</si>
  <si>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</si>
  <si>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</si>
  <si>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</si>
  <si>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</si>
  <si>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</si>
  <si>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</si>
  <si>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</si>
  <si>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</si>
  <si>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</si>
  <si>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</si>
  <si>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</si>
  <si>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</si>
  <si>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</si>
  <si>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</si>
  <si>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</si>
  <si>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</si>
  <si>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</si>
  <si>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</si>
  <si>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</si>
  <si>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</si>
  <si>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</si>
  <si>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</si>
  <si>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</si>
  <si>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</si>
  <si>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</si>
  <si>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</si>
  <si>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</si>
  <si>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</si>
  <si>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</si>
  <si>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</si>
  <si>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</si>
  <si>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</si>
  <si>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</si>
  <si>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</si>
  <si>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</si>
  <si>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</si>
  <si>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</si>
  <si>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</si>
  <si>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</si>
  <si>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</si>
  <si>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</si>
  <si>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</si>
  <si>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</si>
  <si>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</si>
  <si>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</si>
  <si>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</si>
  <si>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</si>
  <si>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</si>
  <si>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</si>
  <si>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</si>
  <si>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</si>
  <si>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</si>
  <si>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</si>
  <si>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</si>
  <si>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</si>
  <si>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</si>
  <si>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</si>
  <si>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</si>
  <si>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</si>
  <si>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</si>
  <si>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</si>
  <si>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</si>
  <si>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</si>
  <si>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</si>
  <si>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</si>
  <si>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</si>
  <si>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</si>
  <si>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</si>
  <si>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</si>
  <si>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</si>
  <si>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</si>
  <si>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</si>
  <si>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</si>
  <si>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</si>
  <si>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</si>
  <si>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</si>
  <si>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</si>
  <si>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</si>
  <si>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</si>
  <si>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</si>
  <si>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</si>
  <si>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</si>
  <si>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</si>
  <si>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</si>
  <si>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</si>
  <si>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</si>
  <si>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</si>
  <si>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</si>
  <si>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</si>
  <si>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</si>
  <si>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</si>
  <si>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</si>
  <si>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</si>
  <si>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Табела 12.</t>
  </si>
  <si>
    <t>Назив</t>
  </si>
  <si>
    <t>Јед. мере</t>
  </si>
  <si>
    <t>Цена у динарима</t>
  </si>
  <si>
    <t>Количина</t>
  </si>
  <si>
    <t>Укупна вредност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</si>
  <si>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</si>
  <si>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 2305401</t>
  </si>
  <si>
    <t>Цела крв</t>
  </si>
  <si>
    <t>јединица крви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</si>
  <si>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</si>
  <si>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</si>
  <si>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</si>
  <si>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</si>
  <si>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</si>
  <si>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</si>
  <si>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</si>
  <si>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</si>
  <si>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</si>
  <si>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Криопреципитат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</si>
  <si>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</si>
  <si>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</si>
  <si>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</si>
  <si>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</si>
  <si>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</si>
  <si>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</si>
  <si>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</si>
  <si>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</si>
  <si>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</si>
  <si>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</si>
  <si>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</si>
  <si>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</si>
  <si>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</si>
  <si>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</si>
  <si>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</si>
  <si>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</si>
  <si>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</si>
  <si>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</si>
  <si>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</si>
  <si>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</si>
  <si>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доза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</si>
  <si>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</si>
  <si>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</si>
  <si>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</si>
  <si>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</si>
  <si>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</si>
  <si>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</si>
  <si>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</si>
  <si>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</si>
  <si>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</si>
  <si>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</si>
  <si>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</si>
  <si>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</si>
  <si>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</si>
  <si>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</si>
  <si>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</si>
  <si>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</si>
  <si>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</si>
  <si>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</si>
  <si>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</si>
  <si>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</si>
  <si>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</si>
  <si>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</si>
  <si>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</si>
  <si>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</si>
  <si>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Табела 13.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</si>
  <si>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</si>
  <si>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</si>
  <si>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</si>
  <si>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</si>
  <si>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</si>
  <si>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Цена по паковању</t>
  </si>
  <si>
    <t xml:space="preserve">Укупна вредност </t>
  </si>
  <si>
    <t xml:space="preserve">Цитостатици 
са Листе лекова </t>
  </si>
  <si>
    <t>Лекови са посебним режимом издавања (Лекови са Ц листе)</t>
  </si>
  <si>
    <t xml:space="preserve">Лекови за хемофилију  </t>
  </si>
  <si>
    <t>Лекови ван Листе лекова</t>
  </si>
  <si>
    <t>ЛЕКОВИ У ЗУ</t>
  </si>
  <si>
    <t>A</t>
  </si>
  <si>
    <t>ЛЕКОВИ  ЗА ЛЕЧЕЊЕ БОЛЕСТИ  ДИГЕСТИВНОГ СИСТЕМА И  МЕТАБОЛИЗМА</t>
  </si>
  <si>
    <t>B</t>
  </si>
  <si>
    <t>ЛЕКОВИ ЗА ЛЕЧЕЊЕ БОЛЕСТИ КРВИ И КРВОТВОРНИХ ОРГАНА</t>
  </si>
  <si>
    <t>C</t>
  </si>
  <si>
    <t>ЛЕКОВИ КОЈИ ДЕЛУЈУ НА КАРДИОВАСКУЛАРНИ СИСТЕМ</t>
  </si>
  <si>
    <t>D</t>
  </si>
  <si>
    <t>ЛЕКОВИ ЗА ЛЕЧЕЊЕ БОЛЕСТИ КОЖЕ И ПОТКОЖНОГ ТКИВА (ДЕРМАТИЦИ)</t>
  </si>
  <si>
    <t>G</t>
  </si>
  <si>
    <t>ЛЕКОВИ ЗА ЛЕЧЕЊЕ ГЕНИТОУРИНАРНОГ СИСТЕМА И ПОЛНИ ХОРМОНИ</t>
  </si>
  <si>
    <t>H</t>
  </si>
  <si>
    <t>ХОРМОНИ ЗА СИСТЕМСКУ ПРИМЕНУ, ИСКЉУЧУЈУЋИ ПОЛНЕ ХОРМОНЕ И ИНСУЛИН</t>
  </si>
  <si>
    <t>J</t>
  </si>
  <si>
    <t>АНТИИНФЕКТИВНИ ЛЕКОВИ ЗА СИСТЕМСКУ ПРИМЕНУ</t>
  </si>
  <si>
    <t>L</t>
  </si>
  <si>
    <t>АНТИНЕОПЛАСТИЦИ И ИМУНОМОДУЛАТОРИ</t>
  </si>
  <si>
    <t>M</t>
  </si>
  <si>
    <t>ЛЕКОВИ ЗА БОЛЕСТИ МИШИЋНО-КОСТНОГ СИСТЕМА</t>
  </si>
  <si>
    <t>N</t>
  </si>
  <si>
    <t>ЛЕКОВИ КОЈИ ДЕЛУЈУ НА НЕРВНИ СИСТЕМ</t>
  </si>
  <si>
    <t>P</t>
  </si>
  <si>
    <t>АНТИПАРАЗИТНИ ПРОИЗВОДИ, ИНСЕКТИЦИДИ И СРЕДСТВА ЗА ЗАШТИТУ ОД ИНСЕКАТА</t>
  </si>
  <si>
    <t>R</t>
  </si>
  <si>
    <t>ЛЕКОВИ ЗА ЛЕЧЕЊЕ БОЛЕСТИ РЕСПИРАТОРНОГ СИСТЕМА</t>
  </si>
  <si>
    <t>S</t>
  </si>
  <si>
    <t>ЛЕКОВИ КОЈИ ДЕЛУЈУ НА ОКО И УХО</t>
  </si>
  <si>
    <t>V</t>
  </si>
  <si>
    <t>ОСТАЛО</t>
  </si>
  <si>
    <t>Табела 14.</t>
  </si>
  <si>
    <t>Р.бр.</t>
  </si>
  <si>
    <t>ГРУПА САНИТЕТСКОГ МАТЕРИЈАЛА</t>
  </si>
  <si>
    <t>8.1.</t>
  </si>
  <si>
    <t>ДИЈАГНОСТИЧКИ МАТЕРИЈАЛ (УКУПНО)</t>
  </si>
  <si>
    <t>8.2.</t>
  </si>
  <si>
    <t>ТЕРАПИЈСКИ МАТЕРИЈАЛ (УКУПНО)</t>
  </si>
  <si>
    <t>8.4.</t>
  </si>
  <si>
    <t>Табела 15.</t>
  </si>
  <si>
    <t>РЕАГЕНСИ (УКУПНО)</t>
  </si>
  <si>
    <t>Реагенси који се набављају у поступку ЦЈН</t>
  </si>
  <si>
    <t>Реагенси - самостална набавка установе</t>
  </si>
  <si>
    <t>L002022</t>
  </si>
  <si>
    <t>C–peptid у серуму/плазми, CMIA/ECLIA/CLIA/TRACE</t>
  </si>
  <si>
    <t>L002931</t>
  </si>
  <si>
    <t>L003327</t>
  </si>
  <si>
    <t>Инсулин у серуму/плазми, CMIA/ECLIA/CLIA/TRACE</t>
  </si>
  <si>
    <t>Хомоцистеин у серуму/плазми, CMIA/ECLIA/CLIA/TRACE</t>
  </si>
  <si>
    <t>L003863</t>
  </si>
  <si>
    <t>Карцинома антиген CA 19–9 (CA 19–9) у серуму/плазми, CMIA/ECLIA/CLIA/TRACE</t>
  </si>
  <si>
    <t>L005208</t>
  </si>
  <si>
    <t>Пресепсин (sCD14–ST) у плазми/крви, CLIA</t>
  </si>
  <si>
    <t>L005330</t>
  </si>
  <si>
    <t>Простатични специфични антиген, слободан (fPSA) у серуму/плазми, CMIA/ECLIA/CLIA/TRACE</t>
  </si>
  <si>
    <t>L017715</t>
  </si>
  <si>
    <t>Укупан IgE у серуму – ELISA</t>
  </si>
  <si>
    <t>L019547</t>
  </si>
  <si>
    <t>Детекција антигена Legionella pneumophila (u urinu) - тестом имуноглутинације</t>
  </si>
  <si>
    <t>8.3.</t>
  </si>
  <si>
    <t>Санитетски медицински потрошни материјал који се набавњају у поступку ЦЈН</t>
  </si>
  <si>
    <t>Санитетски медицински потрошни материјал - самостална набавка установе</t>
  </si>
  <si>
    <t>ОДЕЉЕЊЕ ЗА ПЛ БОЛ ДЕЦЕ</t>
  </si>
  <si>
    <t>Одељење за н пл бол одраслих</t>
  </si>
  <si>
    <t>дијагностичке процедуре са снимањем</t>
  </si>
  <si>
    <t>Бихемијске и хематолошке</t>
  </si>
  <si>
    <t>Микробиолошке</t>
  </si>
  <si>
    <t>РАДИОЛОГИЈА</t>
  </si>
  <si>
    <t>ЛАБОРАТОРИЈА</t>
  </si>
  <si>
    <t>A57506-00</t>
  </si>
  <si>
    <t xml:space="preserve">Радиографија хумеруса </t>
  </si>
  <si>
    <t xml:space="preserve">Радиографија лакта </t>
  </si>
  <si>
    <t>Радиографија шаке и ручног зглоба</t>
  </si>
  <si>
    <t xml:space="preserve">Радиографија фемура </t>
  </si>
  <si>
    <t xml:space="preserve">Радиографија колена </t>
  </si>
  <si>
    <t>Радиографија глежња</t>
  </si>
  <si>
    <t>Радиографија стопала</t>
  </si>
  <si>
    <t xml:space="preserve">Радиографија рамена или скапуле </t>
  </si>
  <si>
    <t xml:space="preserve">Радиографија зглоба кука </t>
  </si>
  <si>
    <t>Радиографија пелвиса</t>
  </si>
  <si>
    <t xml:space="preserve">Радиографија лобање </t>
  </si>
  <si>
    <t>Радиографија параназалног синуса</t>
  </si>
  <si>
    <t xml:space="preserve">Радиографија цервикалног дела кичме </t>
  </si>
  <si>
    <t xml:space="preserve">Радиографија тораколног дела кичме </t>
  </si>
  <si>
    <t>Радиографија лумбоскаралног дела кичме</t>
  </si>
  <si>
    <t>Радиографија грудног коша</t>
  </si>
  <si>
    <t>Радиографија уринарног система</t>
  </si>
  <si>
    <t>Радиографија  абдомена (нативни абдомен)</t>
  </si>
  <si>
    <t>(blank)</t>
  </si>
  <si>
    <t>ЗА 2026. ГОДИНУ</t>
  </si>
  <si>
    <t>01.01.2026.</t>
  </si>
  <si>
    <t>Број исписаних болесника 2025.</t>
  </si>
  <si>
    <t>Број бо  дана 2025.</t>
  </si>
  <si>
    <t>Извршено у 2025.</t>
  </si>
  <si>
    <t>План за 2026.</t>
  </si>
  <si>
    <t>Амбулантни (Извршено у 2025.)</t>
  </si>
  <si>
    <t>Амбулантни (План за 2026.)</t>
  </si>
  <si>
    <t>Стационарни (Извршено у 2025.)</t>
  </si>
  <si>
    <t>Стационарни (План за 2026.)</t>
  </si>
  <si>
    <t>Укупно (Извршено у 2025.)</t>
  </si>
  <si>
    <t>Укупно (План за 2026.)</t>
  </si>
  <si>
    <t>Број услуга - Извршење 2025.</t>
  </si>
  <si>
    <t>Медицински кисеоник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</si>
</sst>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)@"/>
    <numFmt numFmtId="165" formatCode="0;0;;@"/>
    <numFmt numFmtId="166" formatCode="0.0"/>
    <numFmt numFmtId="167" formatCode="0&quot;.&quot;"/>
  </numFmts>
  <fonts count="63">
    <font>
      <sz val="10"/>
      <name val="HelveticaPlain"/>
      <charset val="134"/>
    </font>
    <font>
      <sz val="12"/>
      <name val="Times New Roman"/>
      <charset val="134"/>
    </font>
    <font>
      <sz val="8"/>
      <name val="Times New Roman"/>
      <charset val="134"/>
    </font>
    <font>
      <b/>
      <sz val="9"/>
      <color indexed="57"/>
      <name val="Cambria"/>
      <charset val="134"/>
    </font>
    <font>
      <sz val="9"/>
      <name val="Cambria"/>
      <charset val="134"/>
    </font>
    <font>
      <b/>
      <sz val="11"/>
      <name val="Cambria"/>
      <charset val="134"/>
    </font>
    <font>
      <sz val="10"/>
      <name val="Arial"/>
      <charset val="134"/>
    </font>
    <font>
      <sz val="12"/>
      <name val="Arial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name val="Arial"/>
      <charset val="134"/>
    </font>
    <font>
      <sz val="11"/>
      <color indexed="8"/>
      <name val="Calibri"/>
      <charset val="134"/>
    </font>
    <font>
      <b/>
      <sz val="10"/>
      <name val="Times New Roman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8"/>
      <color indexed="8"/>
      <name val="Arial"/>
      <charset val="134"/>
    </font>
    <font>
      <b/>
      <u/>
      <sz val="10"/>
      <color indexed="12"/>
      <name val="HelveticaPlain"/>
      <charset val="134"/>
    </font>
    <font>
      <b/>
      <sz val="9"/>
      <color theme="4" tint="-0.499984740745262"/>
      <name val="Cambria"/>
      <charset val="134"/>
      <scheme val="major"/>
    </font>
    <font>
      <sz val="9"/>
      <name val="Cambria"/>
      <charset val="134"/>
      <scheme val="major"/>
    </font>
    <font>
      <b/>
      <sz val="10"/>
      <name val="Arial"/>
      <charset val="134"/>
    </font>
    <font>
      <b/>
      <sz val="11"/>
      <name val="Cambria"/>
      <charset val="134"/>
      <scheme val="major"/>
    </font>
    <font>
      <b/>
      <sz val="14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238"/>
      <scheme val="minor"/>
    </font>
    <font>
      <b/>
      <sz val="18"/>
      <name val="Calibri"/>
      <charset val="134"/>
      <scheme val="minor"/>
    </font>
    <font>
      <sz val="10"/>
      <color rgb="FFFF0000"/>
      <name val="HelveticaPlain"/>
      <charset val="134"/>
    </font>
    <font>
      <b/>
      <sz val="10"/>
      <color indexed="57"/>
      <name val="Cambria"/>
      <charset val="134"/>
    </font>
    <font>
      <b/>
      <sz val="11"/>
      <color indexed="57"/>
      <name val="Cambria"/>
      <charset val="134"/>
    </font>
    <font>
      <b/>
      <sz val="10"/>
      <name val="HelveticaPlain"/>
      <charset val="134"/>
    </font>
    <font>
      <sz val="10"/>
      <color indexed="8"/>
      <name val="Arial"/>
      <charset val="134"/>
    </font>
    <font>
      <sz val="9"/>
      <name val="Arial"/>
      <charset val="134"/>
    </font>
    <font>
      <i/>
      <sz val="9"/>
      <name val="Arial"/>
      <charset val="134"/>
    </font>
    <font>
      <b/>
      <sz val="11"/>
      <color theme="1"/>
      <name val="Calibri"/>
      <charset val="238"/>
      <scheme val="minor"/>
    </font>
    <font>
      <u/>
      <sz val="10"/>
      <color indexed="12"/>
      <name val="HelveticaPlain"/>
      <charset val="134"/>
    </font>
    <font>
      <sz val="10"/>
      <name val="Cambria"/>
      <charset val="134"/>
    </font>
    <font>
      <b/>
      <sz val="10"/>
      <name val="HelveticaPlain"/>
      <charset val="238"/>
    </font>
    <font>
      <sz val="12"/>
      <name val="Times New Roman"/>
      <charset val="238"/>
    </font>
    <font>
      <b/>
      <sz val="9"/>
      <name val="Arial"/>
      <charset val="134"/>
    </font>
    <font>
      <b/>
      <sz val="12"/>
      <name val="Times New Roman"/>
      <charset val="238"/>
    </font>
    <font>
      <b/>
      <sz val="11"/>
      <name val="Times New Roman"/>
      <charset val="134"/>
    </font>
    <font>
      <sz val="10"/>
      <name val="Times New Roman"/>
      <charset val="238"/>
    </font>
    <font>
      <sz val="6"/>
      <name val="Cambria"/>
      <charset val="134"/>
    </font>
    <font>
      <b/>
      <sz val="12"/>
      <name val="Times New Roman"/>
      <charset val="134"/>
    </font>
    <font>
      <b/>
      <sz val="14"/>
      <name val="Times New Roman"/>
      <charset val="134"/>
    </font>
    <font>
      <b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indexed="12"/>
      <name val="Arial"/>
      <charset val="134"/>
    </font>
    <font>
      <sz val="11"/>
      <color theme="1"/>
      <name val="Calibri"/>
      <charset val="238"/>
      <scheme val="minor"/>
    </font>
    <font>
      <b/>
      <sz val="8"/>
      <color theme="1" tint="0.14993743705557422"/>
      <name val="Calibri"/>
      <charset val="134"/>
      <scheme val="minor"/>
    </font>
    <font>
      <sz val="8"/>
      <name val="Calibri"/>
      <charset val="134"/>
      <scheme val="minor"/>
    </font>
    <font>
      <b/>
      <i/>
      <sz val="10"/>
      <name val="Calibri"/>
      <charset val="134"/>
    </font>
    <font>
      <b/>
      <sz val="10"/>
      <name val="Calibri"/>
      <charset val="134"/>
    </font>
    <font>
      <i/>
      <sz val="10"/>
      <name val="Calibri"/>
      <charset val="134"/>
    </font>
    <font>
      <sz val="10"/>
      <name val="Arial"/>
      <family val="2"/>
    </font>
    <font>
      <sz val="8"/>
      <name val="Cambria"/>
      <family val="1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Cambria"/>
      <family val="1"/>
    </font>
    <font>
      <sz val="11"/>
      <name val="Arial"/>
      <family val="2"/>
    </font>
    <font>
      <sz val="8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lightUp">
        <bgColor rgb="FFFFFF00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5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44" applyNumberFormat="0" applyFill="0" applyAlignment="0" applyProtection="0"/>
    <xf numFmtId="0" fontId="47" fillId="0" borderId="0">
      <alignment horizontal="left" vertical="center" indent="1"/>
    </xf>
    <xf numFmtId="0" fontId="6" fillId="0" borderId="0"/>
    <xf numFmtId="0" fontId="30" fillId="0" borderId="0"/>
    <xf numFmtId="0" fontId="46" fillId="0" borderId="0"/>
    <xf numFmtId="0" fontId="6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49" fillId="7" borderId="54">
      <alignment vertical="center"/>
    </xf>
    <xf numFmtId="0" fontId="50" fillId="0" borderId="54">
      <alignment horizontal="left" vertical="center" wrapText="1"/>
      <protection locked="0"/>
    </xf>
  </cellStyleXfs>
  <cellXfs count="405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1" xfId="13" applyNumberFormat="1" applyFont="1" applyFill="1" applyBorder="1">
      <alignment vertical="center"/>
    </xf>
    <xf numFmtId="164" fontId="3" fillId="2" borderId="2" xfId="13" applyNumberFormat="1" applyFont="1" applyFill="1" applyBorder="1" applyAlignment="1">
      <alignment horizontal="right" vertical="center"/>
    </xf>
    <xf numFmtId="165" fontId="4" fillId="0" borderId="1" xfId="14" applyNumberFormat="1" applyFont="1" applyBorder="1" applyAlignment="1" applyProtection="1">
      <alignment horizontal="left" vertical="center" indent="1"/>
    </xf>
    <xf numFmtId="165" fontId="4" fillId="0" borderId="3" xfId="14" applyNumberFormat="1" applyFont="1" applyBorder="1" applyAlignment="1" applyProtection="1">
      <alignment horizontal="left" vertical="center" indent="1"/>
    </xf>
    <xf numFmtId="165" fontId="4" fillId="0" borderId="2" xfId="14" applyNumberFormat="1" applyFont="1" applyBorder="1" applyAlignment="1" applyProtection="1">
      <alignment horizontal="left" vertical="center" indent="1"/>
    </xf>
    <xf numFmtId="165" fontId="5" fillId="0" borderId="1" xfId="14" applyNumberFormat="1" applyFont="1" applyBorder="1" applyAlignment="1" applyProtection="1">
      <alignment horizontal="left" vertical="center"/>
    </xf>
    <xf numFmtId="165" fontId="5" fillId="0" borderId="3" xfId="14" applyNumberFormat="1" applyFont="1" applyBorder="1" applyAlignment="1" applyProtection="1">
      <alignment horizontal="left" vertical="center"/>
    </xf>
    <xf numFmtId="165" fontId="5" fillId="0" borderId="2" xfId="14" applyNumberFormat="1" applyFont="1" applyBorder="1" applyAlignment="1" applyProtection="1">
      <alignment horizontal="left" vertical="center"/>
    </xf>
    <xf numFmtId="0" fontId="6" fillId="0" borderId="0" xfId="4" applyAlignment="1">
      <alignment horizontal="left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8" fillId="3" borderId="4" xfId="0" applyFont="1" applyFill="1" applyBorder="1"/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0" fontId="8" fillId="4" borderId="4" xfId="0" applyFont="1" applyFill="1" applyBorder="1"/>
    <xf numFmtId="0" fontId="8" fillId="0" borderId="4" xfId="0" applyFont="1" applyBorder="1" applyAlignment="1">
      <alignment vertical="center"/>
    </xf>
    <xf numFmtId="0" fontId="9" fillId="0" borderId="0" xfId="0" applyFont="1"/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9" xfId="0" applyFont="1" applyBorder="1"/>
    <xf numFmtId="0" fontId="6" fillId="3" borderId="4" xfId="0" applyFont="1" applyFill="1" applyBorder="1"/>
    <xf numFmtId="0" fontId="6" fillId="3" borderId="7" xfId="0" applyFont="1" applyFill="1" applyBorder="1" applyAlignment="1">
      <alignment vertical="center"/>
    </xf>
    <xf numFmtId="0" fontId="6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8" fillId="5" borderId="4" xfId="0" applyFont="1" applyFill="1" applyBorder="1"/>
    <xf numFmtId="0" fontId="8" fillId="5" borderId="6" xfId="0" applyFont="1" applyFill="1" applyBorder="1"/>
    <xf numFmtId="0" fontId="9" fillId="0" borderId="0" xfId="0" applyFont="1" applyAlignment="1">
      <alignment wrapText="1"/>
    </xf>
    <xf numFmtId="0" fontId="6" fillId="5" borderId="10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6" borderId="10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11" fillId="0" borderId="0" xfId="6" applyFont="1"/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49" fontId="13" fillId="2" borderId="4" xfId="0" applyNumberFormat="1" applyFont="1" applyFill="1" applyBorder="1"/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9" fillId="0" borderId="4" xfId="0" applyFont="1" applyBorder="1"/>
    <xf numFmtId="0" fontId="16" fillId="4" borderId="0" xfId="1" applyFont="1" applyFill="1" applyAlignment="1" applyProtection="1"/>
    <xf numFmtId="164" fontId="17" fillId="7" borderId="12" xfId="13" applyNumberFormat="1" applyFont="1" applyBorder="1">
      <alignment vertical="center"/>
    </xf>
    <xf numFmtId="164" fontId="17" fillId="7" borderId="13" xfId="13" applyNumberFormat="1" applyFont="1" applyBorder="1" applyAlignment="1">
      <alignment horizontal="right" vertical="center"/>
    </xf>
    <xf numFmtId="165" fontId="18" fillId="0" borderId="12" xfId="14" applyNumberFormat="1" applyFont="1" applyBorder="1" applyAlignment="1" applyProtection="1">
      <alignment horizontal="left" vertical="center" indent="1"/>
    </xf>
    <xf numFmtId="165" fontId="18" fillId="0" borderId="14" xfId="14" applyNumberFormat="1" applyFont="1" applyBorder="1" applyAlignment="1" applyProtection="1">
      <alignment horizontal="left" vertical="center" indent="1"/>
    </xf>
    <xf numFmtId="165" fontId="18" fillId="0" borderId="13" xfId="14" applyNumberFormat="1" applyFont="1" applyBorder="1" applyAlignment="1" applyProtection="1">
      <alignment horizontal="left" vertical="center" indent="1"/>
    </xf>
    <xf numFmtId="0" fontId="19" fillId="0" borderId="0" xfId="0" applyFont="1" applyAlignment="1">
      <alignment vertical="center"/>
    </xf>
    <xf numFmtId="165" fontId="20" fillId="0" borderId="12" xfId="14" applyNumberFormat="1" applyFont="1" applyBorder="1" applyAlignment="1" applyProtection="1">
      <alignment horizontal="left" vertical="center"/>
    </xf>
    <xf numFmtId="165" fontId="20" fillId="0" borderId="14" xfId="14" applyNumberFormat="1" applyFont="1" applyBorder="1" applyAlignment="1" applyProtection="1">
      <alignment horizontal="left" vertical="center"/>
    </xf>
    <xf numFmtId="165" fontId="20" fillId="0" borderId="13" xfId="14" applyNumberFormat="1" applyFont="1" applyBorder="1" applyAlignment="1" applyProtection="1">
      <alignment horizontal="left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1" fillId="8" borderId="4" xfId="4" applyFont="1" applyFill="1" applyBorder="1" applyAlignment="1">
      <alignment horizontal="left" vertical="center" wrapText="1"/>
    </xf>
    <xf numFmtId="0" fontId="0" fillId="8" borderId="4" xfId="0" applyFill="1" applyBorder="1"/>
    <xf numFmtId="0" fontId="21" fillId="8" borderId="4" xfId="4" applyFont="1" applyFill="1" applyBorder="1" applyAlignment="1">
      <alignment horizontal="center" vertical="center" wrapText="1"/>
    </xf>
    <xf numFmtId="0" fontId="22" fillId="0" borderId="4" xfId="4" applyFont="1" applyBorder="1" applyAlignment="1">
      <alignment vertical="center" wrapText="1"/>
    </xf>
    <xf numFmtId="0" fontId="23" fillId="0" borderId="4" xfId="4" applyFont="1" applyBorder="1" applyAlignment="1">
      <alignment horizontal="left" vertical="center" wrapText="1"/>
    </xf>
    <xf numFmtId="0" fontId="0" fillId="0" borderId="4" xfId="0" applyBorder="1"/>
    <xf numFmtId="0" fontId="21" fillId="8" borderId="4" xfId="4" applyFont="1" applyFill="1" applyBorder="1" applyAlignment="1">
      <alignment wrapText="1"/>
    </xf>
    <xf numFmtId="49" fontId="23" fillId="0" borderId="4" xfId="4" applyNumberFormat="1" applyFont="1" applyBorder="1" applyAlignment="1">
      <alignment horizontal="left" vertical="center" wrapText="1"/>
    </xf>
    <xf numFmtId="0" fontId="22" fillId="9" borderId="4" xfId="4" applyFont="1" applyFill="1" applyBorder="1" applyAlignment="1">
      <alignment vertical="center" wrapText="1"/>
    </xf>
    <xf numFmtId="0" fontId="21" fillId="8" borderId="4" xfId="4" applyFont="1" applyFill="1" applyBorder="1" applyAlignment="1">
      <alignment vertical="center" wrapText="1"/>
    </xf>
    <xf numFmtId="49" fontId="23" fillId="9" borderId="4" xfId="4" applyNumberFormat="1" applyFont="1" applyFill="1" applyBorder="1" applyAlignment="1">
      <alignment horizontal="left" vertical="center" wrapText="1"/>
    </xf>
    <xf numFmtId="0" fontId="24" fillId="0" borderId="4" xfId="4" applyFont="1" applyBorder="1" applyAlignment="1">
      <alignment vertical="center" wrapText="1"/>
    </xf>
    <xf numFmtId="0" fontId="23" fillId="9" borderId="4" xfId="4" applyFont="1" applyFill="1" applyBorder="1" applyAlignment="1">
      <alignment horizontal="left" vertical="center" wrapText="1"/>
    </xf>
    <xf numFmtId="0" fontId="22" fillId="10" borderId="4" xfId="4" applyFont="1" applyFill="1" applyBorder="1" applyAlignment="1">
      <alignment vertical="center" wrapText="1"/>
    </xf>
    <xf numFmtId="0" fontId="23" fillId="10" borderId="4" xfId="4" applyFont="1" applyFill="1" applyBorder="1" applyAlignment="1">
      <alignment horizontal="left" vertical="center" wrapText="1"/>
    </xf>
    <xf numFmtId="0" fontId="25" fillId="8" borderId="4" xfId="4" applyFont="1" applyFill="1" applyBorder="1" applyAlignment="1">
      <alignment horizontal="center" vertical="center" wrapText="1"/>
    </xf>
    <xf numFmtId="0" fontId="25" fillId="8" borderId="8" xfId="0" applyFont="1" applyFill="1" applyBorder="1" applyAlignment="1">
      <alignment horizontal="center" wrapText="1"/>
    </xf>
    <xf numFmtId="0" fontId="25" fillId="8" borderId="4" xfId="0" applyFont="1" applyFill="1" applyBorder="1" applyAlignment="1">
      <alignment wrapText="1"/>
    </xf>
    <xf numFmtId="0" fontId="23" fillId="0" borderId="4" xfId="4" applyFont="1" applyBorder="1" applyAlignment="1">
      <alignment horizontal="left" wrapText="1"/>
    </xf>
    <xf numFmtId="0" fontId="22" fillId="0" borderId="4" xfId="4" applyFont="1" applyBorder="1" applyAlignment="1">
      <alignment wrapText="1"/>
    </xf>
    <xf numFmtId="0" fontId="25" fillId="8" borderId="4" xfId="0" applyFont="1" applyFill="1" applyBorder="1" applyAlignment="1">
      <alignment horizontal="center" wrapText="1"/>
    </xf>
    <xf numFmtId="0" fontId="4" fillId="0" borderId="1" xfId="14" applyFont="1" applyBorder="1" applyAlignment="1" applyProtection="1">
      <alignment horizontal="left" vertical="center" indent="1"/>
    </xf>
    <xf numFmtId="165" fontId="4" fillId="0" borderId="0" xfId="14" applyNumberFormat="1" applyFont="1" applyBorder="1" applyAlignment="1" applyProtection="1">
      <alignment horizontal="left" vertical="center" indent="1"/>
    </xf>
    <xf numFmtId="0" fontId="26" fillId="0" borderId="0" xfId="0" applyFont="1"/>
    <xf numFmtId="0" fontId="6" fillId="0" borderId="0" xfId="0" applyFont="1"/>
    <xf numFmtId="49" fontId="6" fillId="0" borderId="0" xfId="0" applyNumberFormat="1" applyFont="1" applyAlignment="1">
      <alignment vertical="center"/>
    </xf>
    <xf numFmtId="49" fontId="3" fillId="0" borderId="0" xfId="13" applyNumberFormat="1" applyFont="1" applyFill="1" applyBorder="1">
      <alignment vertical="center"/>
    </xf>
    <xf numFmtId="164" fontId="3" fillId="0" borderId="0" xfId="13" applyNumberFormat="1" applyFont="1" applyFill="1" applyBorder="1" applyAlignment="1">
      <alignment horizontal="right" vertical="center"/>
    </xf>
    <xf numFmtId="164" fontId="27" fillId="2" borderId="4" xfId="13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3" fillId="0" borderId="0" xfId="13" applyNumberFormat="1" applyFont="1" applyFill="1" applyBorder="1" applyAlignment="1"/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28" fillId="2" borderId="0" xfId="13" applyNumberFormat="1" applyFont="1" applyFill="1" applyBorder="1" applyAlignment="1"/>
    <xf numFmtId="49" fontId="28" fillId="2" borderId="0" xfId="13" applyNumberFormat="1" applyFont="1" applyFill="1" applyBorder="1" applyAlignment="1"/>
    <xf numFmtId="49" fontId="19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Continuous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Continuous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Continuous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Continuous" vertical="center"/>
    </xf>
    <xf numFmtId="0" fontId="6" fillId="0" borderId="22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Continuous" vertical="center"/>
    </xf>
    <xf numFmtId="0" fontId="6" fillId="0" borderId="2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1" fillId="0" borderId="4" xfId="0" applyFont="1" applyBorder="1" applyAlignment="1">
      <alignment horizontal="centerContinuous" vertical="center"/>
    </xf>
    <xf numFmtId="166" fontId="6" fillId="0" borderId="4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Continuous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Continuous" vertical="center"/>
    </xf>
    <xf numFmtId="0" fontId="31" fillId="0" borderId="16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Continuous" vertical="center" wrapText="1"/>
    </xf>
    <xf numFmtId="0" fontId="31" fillId="0" borderId="28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Continuous" vertical="center"/>
    </xf>
    <xf numFmtId="0" fontId="32" fillId="0" borderId="8" xfId="0" applyFont="1" applyBorder="1" applyAlignment="1">
      <alignment horizontal="centerContinuous" vertical="center" wrapText="1"/>
    </xf>
    <xf numFmtId="0" fontId="31" fillId="0" borderId="17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165" fontId="4" fillId="0" borderId="38" xfId="14" applyNumberFormat="1" applyFont="1" applyBorder="1" applyAlignment="1" applyProtection="1">
      <alignment horizontal="left" vertical="center" indent="1"/>
    </xf>
    <xf numFmtId="165" fontId="4" fillId="0" borderId="39" xfId="14" applyNumberFormat="1" applyFont="1" applyBorder="1" applyAlignment="1" applyProtection="1">
      <alignment horizontal="left" vertical="center" indent="1"/>
    </xf>
    <xf numFmtId="165" fontId="4" fillId="0" borderId="40" xfId="14" applyNumberFormat="1" applyFont="1" applyBorder="1" applyAlignment="1" applyProtection="1">
      <alignment horizontal="left" vertical="center" indent="1"/>
    </xf>
    <xf numFmtId="165" fontId="5" fillId="0" borderId="39" xfId="14" applyNumberFormat="1" applyFont="1" applyBorder="1" applyAlignment="1" applyProtection="1">
      <alignment horizontal="left" vertical="center"/>
    </xf>
    <xf numFmtId="0" fontId="0" fillId="0" borderId="41" xfId="0" applyBorder="1"/>
    <xf numFmtId="0" fontId="9" fillId="0" borderId="41" xfId="0" applyFont="1" applyBorder="1" applyAlignment="1">
      <alignment horizontal="right"/>
    </xf>
    <xf numFmtId="0" fontId="9" fillId="0" borderId="42" xfId="0" applyFont="1" applyBorder="1" applyAlignment="1">
      <alignment horizontal="right"/>
    </xf>
    <xf numFmtId="0" fontId="33" fillId="0" borderId="43" xfId="2" applyBorder="1"/>
    <xf numFmtId="0" fontId="33" fillId="0" borderId="43" xfId="2" applyBorder="1" applyAlignment="1">
      <alignment vertical="center" wrapText="1"/>
    </xf>
    <xf numFmtId="0" fontId="33" fillId="9" borderId="43" xfId="2" applyFill="1" applyBorder="1" applyAlignment="1">
      <alignment vertical="center" wrapText="1"/>
    </xf>
    <xf numFmtId="0" fontId="33" fillId="0" borderId="44" xfId="2"/>
    <xf numFmtId="0" fontId="33" fillId="0" borderId="44" xfId="2" applyAlignment="1">
      <alignment wrapText="1"/>
    </xf>
    <xf numFmtId="3" fontId="33" fillId="0" borderId="44" xfId="2" applyNumberFormat="1"/>
    <xf numFmtId="0" fontId="34" fillId="4" borderId="45" xfId="1" applyFill="1" applyBorder="1" applyAlignment="1" applyProtection="1"/>
    <xf numFmtId="0" fontId="35" fillId="9" borderId="45" xfId="0" applyFont="1" applyFill="1" applyBorder="1"/>
    <xf numFmtId="0" fontId="35" fillId="0" borderId="0" xfId="0" applyFont="1"/>
    <xf numFmtId="0" fontId="35" fillId="0" borderId="46" xfId="0" applyFont="1" applyBorder="1"/>
    <xf numFmtId="0" fontId="35" fillId="9" borderId="46" xfId="0" applyFont="1" applyFill="1" applyBorder="1"/>
    <xf numFmtId="0" fontId="0" fillId="0" borderId="46" xfId="0" applyBorder="1"/>
    <xf numFmtId="0" fontId="0" fillId="9" borderId="45" xfId="0" applyFill="1" applyBorder="1"/>
    <xf numFmtId="0" fontId="0" fillId="9" borderId="46" xfId="0" applyFill="1" applyBorder="1"/>
    <xf numFmtId="0" fontId="36" fillId="9" borderId="47" xfId="0" applyFont="1" applyFill="1" applyBorder="1" applyAlignment="1">
      <alignment horizontal="left" vertical="center" wrapText="1"/>
    </xf>
    <xf numFmtId="0" fontId="36" fillId="9" borderId="48" xfId="0" applyFont="1" applyFill="1" applyBorder="1" applyAlignment="1">
      <alignment horizontal="left" vertical="center" wrapText="1"/>
    </xf>
    <xf numFmtId="0" fontId="0" fillId="0" borderId="49" xfId="0" applyBorder="1"/>
    <xf numFmtId="0" fontId="0" fillId="9" borderId="50" xfId="0" applyFill="1" applyBorder="1"/>
    <xf numFmtId="0" fontId="0" fillId="9" borderId="51" xfId="0" applyFill="1" applyBorder="1"/>
    <xf numFmtId="0" fontId="33" fillId="0" borderId="48" xfId="2" applyBorder="1"/>
    <xf numFmtId="0" fontId="9" fillId="0" borderId="0" xfId="10" applyFont="1"/>
    <xf numFmtId="0" fontId="9" fillId="0" borderId="0" xfId="4" applyFont="1"/>
    <xf numFmtId="0" fontId="37" fillId="0" borderId="0" xfId="4" applyFont="1"/>
    <xf numFmtId="49" fontId="6" fillId="0" borderId="0" xfId="4" applyNumberFormat="1"/>
    <xf numFmtId="0" fontId="9" fillId="0" borderId="0" xfId="4" applyFont="1" applyAlignment="1">
      <alignment horizontal="right"/>
    </xf>
    <xf numFmtId="0" fontId="6" fillId="0" borderId="0" xfId="4"/>
    <xf numFmtId="0" fontId="31" fillId="0" borderId="4" xfId="4" applyFont="1" applyBorder="1" applyAlignment="1">
      <alignment vertical="center" wrapText="1"/>
    </xf>
    <xf numFmtId="0" fontId="38" fillId="11" borderId="4" xfId="11" applyFont="1" applyFill="1" applyBorder="1" applyAlignment="1">
      <alignment horizontal="right"/>
    </xf>
    <xf numFmtId="0" fontId="8" fillId="4" borderId="4" xfId="11" applyFont="1" applyFill="1" applyBorder="1" applyAlignment="1">
      <alignment horizontal="center" vertical="center" wrapText="1"/>
    </xf>
    <xf numFmtId="0" fontId="31" fillId="0" borderId="4" xfId="4" applyFont="1" applyBorder="1" applyProtection="1">
      <protection locked="0"/>
    </xf>
    <xf numFmtId="0" fontId="31" fillId="0" borderId="4" xfId="11" applyFont="1" applyBorder="1" applyAlignment="1" applyProtection="1">
      <alignment horizontal="right"/>
      <protection locked="0"/>
    </xf>
    <xf numFmtId="0" fontId="31" fillId="12" borderId="4" xfId="11" applyFont="1" applyFill="1" applyBorder="1" applyAlignment="1">
      <alignment horizontal="right"/>
    </xf>
    <xf numFmtId="0" fontId="31" fillId="0" borderId="4" xfId="11" applyFont="1" applyBorder="1" applyProtection="1">
      <protection locked="0"/>
    </xf>
    <xf numFmtId="0" fontId="31" fillId="0" borderId="4" xfId="11" applyFont="1" applyBorder="1" applyAlignment="1" applyProtection="1">
      <alignment wrapText="1"/>
      <protection locked="0"/>
    </xf>
    <xf numFmtId="0" fontId="31" fillId="0" borderId="4" xfId="10" applyFont="1" applyBorder="1" applyProtection="1">
      <protection locked="0"/>
    </xf>
    <xf numFmtId="0" fontId="38" fillId="11" borderId="4" xfId="10" applyFont="1" applyFill="1" applyBorder="1" applyAlignment="1">
      <alignment horizontal="right" vertical="center"/>
    </xf>
    <xf numFmtId="0" fontId="38" fillId="12" borderId="4" xfId="11" applyFont="1" applyFill="1" applyBorder="1" applyAlignment="1">
      <alignment horizontal="right"/>
    </xf>
    <xf numFmtId="0" fontId="6" fillId="0" borderId="0" xfId="12" applyAlignment="1">
      <alignment horizontal="right"/>
    </xf>
    <xf numFmtId="0" fontId="37" fillId="0" borderId="0" xfId="4" applyFont="1" applyAlignment="1">
      <alignment horizontal="center" vertical="center" wrapText="1"/>
    </xf>
    <xf numFmtId="3" fontId="37" fillId="0" borderId="0" xfId="4" applyNumberFormat="1" applyFont="1" applyAlignment="1">
      <alignment horizontal="center" vertical="center" wrapText="1"/>
    </xf>
    <xf numFmtId="0" fontId="39" fillId="0" borderId="0" xfId="4" applyFont="1"/>
    <xf numFmtId="0" fontId="8" fillId="4" borderId="4" xfId="0" applyFont="1" applyFill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31" fillId="4" borderId="4" xfId="0" applyFont="1" applyFill="1" applyBorder="1" applyAlignment="1">
      <alignment horizontal="left" vertical="center" wrapText="1"/>
    </xf>
    <xf numFmtId="0" fontId="31" fillId="0" borderId="4" xfId="0" applyFont="1" applyBorder="1" applyAlignment="1" applyProtection="1">
      <alignment horizontal="center" vertical="center" wrapText="1"/>
      <protection locked="0"/>
    </xf>
    <xf numFmtId="0" fontId="31" fillId="4" borderId="4" xfId="0" applyFont="1" applyFill="1" applyBorder="1" applyAlignment="1">
      <alignment horizontal="left" wrapText="1"/>
    </xf>
    <xf numFmtId="0" fontId="31" fillId="11" borderId="4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 wrapText="1"/>
    </xf>
    <xf numFmtId="0" fontId="31" fillId="0" borderId="0" xfId="4" applyFont="1" applyAlignment="1">
      <alignment vertical="center"/>
    </xf>
    <xf numFmtId="0" fontId="31" fillId="0" borderId="0" xfId="4" applyFont="1" applyAlignment="1">
      <alignment vertical="center" wrapText="1"/>
    </xf>
    <xf numFmtId="0" fontId="37" fillId="0" borderId="0" xfId="4" applyFont="1" applyAlignment="1">
      <alignment horizontal="left"/>
    </xf>
    <xf numFmtId="0" fontId="8" fillId="2" borderId="4" xfId="0" applyFont="1" applyFill="1" applyBorder="1" applyAlignment="1">
      <alignment horizontal="center" vertical="center" textRotation="90" wrapText="1"/>
    </xf>
    <xf numFmtId="3" fontId="8" fillId="4" borderId="4" xfId="0" applyNumberFormat="1" applyFont="1" applyFill="1" applyBorder="1" applyAlignment="1">
      <alignment horizontal="center" vertical="center" textRotation="90" wrapText="1"/>
    </xf>
    <xf numFmtId="0" fontId="31" fillId="12" borderId="4" xfId="0" applyFont="1" applyFill="1" applyBorder="1" applyAlignment="1">
      <alignment horizontal="center" vertical="center" wrapText="1"/>
    </xf>
    <xf numFmtId="3" fontId="31" fillId="12" borderId="4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 wrapText="1"/>
      <protection locked="0"/>
    </xf>
    <xf numFmtId="3" fontId="8" fillId="4" borderId="4" xfId="4" applyNumberFormat="1" applyFont="1" applyFill="1" applyBorder="1" applyAlignment="1">
      <alignment horizontal="center" vertical="center" textRotation="90" wrapText="1"/>
    </xf>
    <xf numFmtId="3" fontId="31" fillId="0" borderId="4" xfId="4" applyNumberFormat="1" applyFont="1" applyBorder="1" applyAlignment="1">
      <alignment horizontal="center" vertical="center" wrapText="1"/>
    </xf>
    <xf numFmtId="0" fontId="31" fillId="0" borderId="4" xfId="0" applyFont="1" applyBorder="1" applyAlignment="1" applyProtection="1">
      <alignment horizontal="center"/>
      <protection locked="0"/>
    </xf>
    <xf numFmtId="3" fontId="31" fillId="11" borderId="4" xfId="4" applyNumberFormat="1" applyFont="1" applyFill="1" applyBorder="1" applyAlignment="1">
      <alignment horizontal="center" vertical="center" wrapText="1"/>
    </xf>
    <xf numFmtId="0" fontId="31" fillId="0" borderId="0" xfId="4" applyFont="1"/>
    <xf numFmtId="0" fontId="9" fillId="0" borderId="0" xfId="4" applyFont="1" applyAlignment="1">
      <alignment horizontal="center" vertical="center" wrapText="1"/>
    </xf>
    <xf numFmtId="0" fontId="40" fillId="0" borderId="0" xfId="4" applyFont="1"/>
    <xf numFmtId="0" fontId="9" fillId="0" borderId="0" xfId="4" applyFont="1" applyAlignment="1">
      <alignment wrapText="1"/>
    </xf>
    <xf numFmtId="0" fontId="9" fillId="0" borderId="0" xfId="4" applyFont="1" applyAlignment="1">
      <alignment horizontal="center" wrapText="1"/>
    </xf>
    <xf numFmtId="0" fontId="31" fillId="4" borderId="4" xfId="4" applyFont="1" applyFill="1" applyBorder="1" applyAlignment="1">
      <alignment horizontal="center" vertical="center" textRotation="90" wrapText="1"/>
    </xf>
    <xf numFmtId="0" fontId="31" fillId="0" borderId="4" xfId="4" applyFont="1" applyBorder="1" applyAlignment="1">
      <alignment horizontal="center" vertical="center" textRotation="90" wrapText="1"/>
    </xf>
    <xf numFmtId="0" fontId="31" fillId="0" borderId="4" xfId="4" applyFont="1" applyBorder="1" applyAlignment="1" applyProtection="1">
      <alignment horizontal="center" vertical="center" wrapText="1"/>
      <protection locked="0"/>
    </xf>
    <xf numFmtId="0" fontId="31" fillId="4" borderId="4" xfId="4" applyFont="1" applyFill="1" applyBorder="1" applyAlignment="1" applyProtection="1">
      <alignment horizontal="center" vertical="center" wrapText="1"/>
      <protection locked="0"/>
    </xf>
    <xf numFmtId="0" fontId="31" fillId="11" borderId="4" xfId="4" applyFont="1" applyFill="1" applyBorder="1" applyAlignment="1">
      <alignment horizontal="center" vertical="center" wrapText="1"/>
    </xf>
    <xf numFmtId="0" fontId="8" fillId="0" borderId="0" xfId="4" applyFont="1" applyAlignment="1">
      <alignment horizontal="left"/>
    </xf>
    <xf numFmtId="0" fontId="8" fillId="0" borderId="0" xfId="4" applyFont="1" applyAlignment="1">
      <alignment wrapText="1"/>
    </xf>
    <xf numFmtId="0" fontId="8" fillId="0" borderId="0" xfId="4" applyFont="1" applyAlignment="1">
      <alignment horizontal="left" wrapText="1"/>
    </xf>
    <xf numFmtId="3" fontId="37" fillId="0" borderId="0" xfId="4" applyNumberFormat="1" applyFont="1"/>
    <xf numFmtId="3" fontId="31" fillId="12" borderId="4" xfId="0" applyNumberFormat="1" applyFont="1" applyFill="1" applyBorder="1" applyAlignment="1">
      <alignment horizontal="center" vertical="center"/>
    </xf>
    <xf numFmtId="0" fontId="31" fillId="0" borderId="4" xfId="4" applyFont="1" applyBorder="1" applyAlignment="1" applyProtection="1">
      <alignment horizontal="center" vertical="center"/>
      <protection locked="0"/>
    </xf>
    <xf numFmtId="3" fontId="39" fillId="0" borderId="0" xfId="4" applyNumberFormat="1" applyFont="1"/>
    <xf numFmtId="0" fontId="41" fillId="0" borderId="0" xfId="4" applyFont="1" applyAlignment="1">
      <alignment horizontal="center"/>
    </xf>
    <xf numFmtId="0" fontId="37" fillId="0" borderId="0" xfId="4" applyFont="1" applyAlignment="1">
      <alignment horizontal="center" vertical="center"/>
    </xf>
    <xf numFmtId="164" fontId="3" fillId="2" borderId="52" xfId="13" applyNumberFormat="1" applyFont="1" applyFill="1" applyBorder="1">
      <alignment vertical="center"/>
    </xf>
    <xf numFmtId="164" fontId="3" fillId="2" borderId="52" xfId="13" applyNumberFormat="1" applyFont="1" applyFill="1" applyBorder="1" applyAlignment="1">
      <alignment horizontal="right" vertical="center"/>
    </xf>
    <xf numFmtId="165" fontId="4" fillId="0" borderId="3" xfId="14" applyNumberFormat="1" applyFont="1" applyBorder="1" applyAlignment="1" applyProtection="1">
      <alignment horizontal="left" vertical="center" wrapText="1" indent="1"/>
    </xf>
    <xf numFmtId="165" fontId="42" fillId="0" borderId="1" xfId="14" applyNumberFormat="1" applyFont="1" applyBorder="1" applyAlignment="1" applyProtection="1">
      <alignment horizontal="left" vertical="center" indent="1"/>
    </xf>
    <xf numFmtId="165" fontId="4" fillId="0" borderId="3" xfId="14" applyNumberFormat="1" applyFont="1" applyBorder="1" applyAlignment="1" applyProtection="1">
      <alignment horizontal="right" vertical="center"/>
    </xf>
    <xf numFmtId="3" fontId="8" fillId="0" borderId="4" xfId="0" applyNumberFormat="1" applyFont="1" applyBorder="1" applyAlignment="1">
      <alignment horizontal="center" vertical="center" textRotation="90" wrapText="1"/>
    </xf>
    <xf numFmtId="0" fontId="31" fillId="0" borderId="4" xfId="0" applyFont="1" applyBorder="1" applyAlignment="1" applyProtection="1">
      <alignment horizontal="left" vertical="center" wrapText="1"/>
      <protection locked="0"/>
    </xf>
    <xf numFmtId="3" fontId="31" fillId="0" borderId="4" xfId="0" applyNumberFormat="1" applyFont="1" applyBorder="1" applyAlignment="1" applyProtection="1">
      <alignment horizontal="center" vertical="center" wrapText="1"/>
      <protection locked="0"/>
    </xf>
    <xf numFmtId="0" fontId="31" fillId="11" borderId="4" xfId="0" applyFont="1" applyFill="1" applyBorder="1" applyAlignment="1">
      <alignment horizontal="right" vertical="center" wrapText="1"/>
    </xf>
    <xf numFmtId="0" fontId="37" fillId="0" borderId="0" xfId="4" applyFont="1" applyAlignment="1">
      <alignment horizontal="left" vertical="center" wrapText="1"/>
    </xf>
    <xf numFmtId="0" fontId="37" fillId="0" borderId="0" xfId="4" applyFont="1" applyAlignment="1">
      <alignment horizontal="left" wrapText="1"/>
    </xf>
    <xf numFmtId="0" fontId="37" fillId="0" borderId="0" xfId="4" applyFont="1" applyAlignment="1">
      <alignment wrapText="1"/>
    </xf>
    <xf numFmtId="0" fontId="31" fillId="0" borderId="4" xfId="0" applyFont="1" applyBorder="1" applyAlignment="1" applyProtection="1">
      <alignment horizontal="center" vertical="center"/>
      <protection locked="0"/>
    </xf>
    <xf numFmtId="3" fontId="31" fillId="11" borderId="4" xfId="0" applyNumberFormat="1" applyFont="1" applyFill="1" applyBorder="1" applyAlignment="1">
      <alignment horizontal="center" vertical="center" wrapText="1"/>
    </xf>
    <xf numFmtId="0" fontId="31" fillId="0" borderId="4" xfId="0" applyFont="1" applyBorder="1" applyProtection="1">
      <protection locked="0"/>
    </xf>
    <xf numFmtId="3" fontId="39" fillId="0" borderId="0" xfId="4" applyNumberFormat="1" applyFont="1" applyAlignment="1">
      <alignment horizontal="center" vertical="center" wrapText="1"/>
    </xf>
    <xf numFmtId="3" fontId="37" fillId="0" borderId="0" xfId="4" applyNumberFormat="1" applyFont="1" applyAlignment="1">
      <alignment wrapText="1"/>
    </xf>
    <xf numFmtId="3" fontId="39" fillId="0" borderId="0" xfId="4" applyNumberFormat="1" applyFont="1" applyAlignment="1">
      <alignment wrapText="1"/>
    </xf>
    <xf numFmtId="165" fontId="4" fillId="0" borderId="2" xfId="14" applyNumberFormat="1" applyFont="1" applyBorder="1" applyAlignment="1" applyProtection="1">
      <alignment horizontal="left" vertical="center" wrapText="1" indent="1"/>
    </xf>
    <xf numFmtId="165" fontId="4" fillId="0" borderId="2" xfId="14" applyNumberFormat="1" applyFont="1" applyBorder="1" applyAlignment="1" applyProtection="1">
      <alignment horizontal="right" vertical="center"/>
    </xf>
    <xf numFmtId="3" fontId="31" fillId="12" borderId="4" xfId="0" applyNumberFormat="1" applyFont="1" applyFill="1" applyBorder="1"/>
    <xf numFmtId="3" fontId="31" fillId="11" borderId="4" xfId="0" applyNumberFormat="1" applyFont="1" applyFill="1" applyBorder="1"/>
    <xf numFmtId="0" fontId="31" fillId="12" borderId="4" xfId="0" applyFont="1" applyFill="1" applyBorder="1" applyAlignment="1">
      <alignment horizontal="center" vertical="center"/>
    </xf>
    <xf numFmtId="0" fontId="31" fillId="12" borderId="4" xfId="0" applyFont="1" applyFill="1" applyBorder="1"/>
    <xf numFmtId="0" fontId="31" fillId="11" borderId="4" xfId="0" applyFont="1" applyFill="1" applyBorder="1"/>
    <xf numFmtId="0" fontId="45" fillId="0" borderId="0" xfId="0" applyFont="1"/>
    <xf numFmtId="0" fontId="45" fillId="0" borderId="53" xfId="0" applyFont="1" applyBorder="1"/>
    <xf numFmtId="0" fontId="9" fillId="0" borderId="53" xfId="0" applyFont="1" applyBorder="1"/>
    <xf numFmtId="167" fontId="45" fillId="0" borderId="0" xfId="0" applyNumberFormat="1" applyFont="1" applyAlignment="1">
      <alignment horizontal="right"/>
    </xf>
    <xf numFmtId="165" fontId="45" fillId="0" borderId="0" xfId="14" applyNumberFormat="1" applyFont="1" applyBorder="1" applyAlignment="1" applyProtection="1">
      <alignment horizontal="left" vertical="center"/>
    </xf>
    <xf numFmtId="165" fontId="5" fillId="0" borderId="0" xfId="14" applyNumberFormat="1" applyFont="1" applyBorder="1" applyAlignment="1" applyProtection="1">
      <alignment horizontal="left" vertical="center"/>
    </xf>
    <xf numFmtId="165" fontId="45" fillId="3" borderId="0" xfId="14" applyNumberFormat="1" applyFont="1" applyFill="1" applyBorder="1" applyAlignment="1" applyProtection="1">
      <alignment horizontal="left" vertical="center"/>
    </xf>
    <xf numFmtId="165" fontId="5" fillId="3" borderId="0" xfId="14" applyNumberFormat="1" applyFont="1" applyFill="1" applyBorder="1" applyAlignment="1" applyProtection="1">
      <alignment horizontal="left" vertical="center"/>
    </xf>
    <xf numFmtId="165" fontId="5" fillId="3" borderId="40" xfId="14" applyNumberFormat="1" applyFont="1" applyFill="1" applyBorder="1" applyAlignment="1" applyProtection="1">
      <alignment horizontal="left" vertical="center"/>
    </xf>
    <xf numFmtId="165" fontId="45" fillId="9" borderId="0" xfId="14" applyNumberFormat="1" applyFont="1" applyFill="1" applyBorder="1" applyAlignment="1" applyProtection="1">
      <alignment horizontal="left" vertical="center"/>
    </xf>
    <xf numFmtId="0" fontId="9" fillId="3" borderId="0" xfId="0" applyFont="1" applyFill="1"/>
    <xf numFmtId="4" fontId="6" fillId="0" borderId="8" xfId="0" applyNumberFormat="1" applyFont="1" applyBorder="1"/>
    <xf numFmtId="4" fontId="6" fillId="5" borderId="4" xfId="0" applyNumberFormat="1" applyFont="1" applyFill="1" applyBorder="1"/>
    <xf numFmtId="4" fontId="6" fillId="5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/>
    <xf numFmtId="4" fontId="6" fillId="0" borderId="5" xfId="0" applyNumberFormat="1" applyFont="1" applyBorder="1"/>
    <xf numFmtId="4" fontId="10" fillId="0" borderId="7" xfId="0" applyNumberFormat="1" applyFont="1" applyBorder="1" applyAlignment="1">
      <alignment horizontal="center" vertical="center"/>
    </xf>
    <xf numFmtId="4" fontId="8" fillId="5" borderId="10" xfId="0" applyNumberFormat="1" applyFont="1" applyFill="1" applyBorder="1"/>
    <xf numFmtId="4" fontId="8" fillId="5" borderId="6" xfId="0" applyNumberFormat="1" applyFont="1" applyFill="1" applyBorder="1"/>
    <xf numFmtId="4" fontId="6" fillId="0" borderId="7" xfId="0" applyNumberFormat="1" applyFont="1" applyBorder="1"/>
    <xf numFmtId="4" fontId="8" fillId="0" borderId="4" xfId="0" applyNumberFormat="1" applyFont="1" applyBorder="1"/>
    <xf numFmtId="0" fontId="54" fillId="0" borderId="4" xfId="0" applyFont="1" applyBorder="1"/>
    <xf numFmtId="165" fontId="55" fillId="0" borderId="1" xfId="14" applyNumberFormat="1" applyFont="1" applyBorder="1" applyAlignment="1" applyProtection="1">
      <alignment horizontal="left" vertical="center" indent="1"/>
    </xf>
    <xf numFmtId="0" fontId="54" fillId="0" borderId="0" xfId="0" applyFont="1"/>
    <xf numFmtId="0" fontId="54" fillId="0" borderId="0" xfId="0" pivotButton="1" applyFont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54" fillId="0" borderId="0" xfId="0" applyFont="1" applyAlignment="1">
      <alignment horizontal="left"/>
    </xf>
    <xf numFmtId="0" fontId="8" fillId="9" borderId="4" xfId="0" applyFont="1" applyFill="1" applyBorder="1" applyAlignment="1">
      <alignment wrapText="1"/>
    </xf>
    <xf numFmtId="4" fontId="8" fillId="9" borderId="4" xfId="0" applyNumberFormat="1" applyFont="1" applyFill="1" applyBorder="1"/>
    <xf numFmtId="0" fontId="8" fillId="9" borderId="4" xfId="0" applyFont="1" applyFill="1" applyBorder="1" applyAlignment="1">
      <alignment horizontal="left" wrapText="1"/>
    </xf>
    <xf numFmtId="0" fontId="58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4" fillId="0" borderId="0" xfId="0" pivotButton="1" applyFont="1"/>
    <xf numFmtId="0" fontId="58" fillId="0" borderId="4" xfId="0" applyFont="1" applyBorder="1" applyAlignment="1">
      <alignment horizontal="center" vertical="center" wrapText="1"/>
    </xf>
    <xf numFmtId="1" fontId="54" fillId="9" borderId="4" xfId="0" applyNumberFormat="1" applyFont="1" applyFill="1" applyBorder="1" applyAlignment="1">
      <alignment horizontal="left" vertical="center" wrapText="1"/>
    </xf>
    <xf numFmtId="1" fontId="54" fillId="9" borderId="4" xfId="0" applyNumberFormat="1" applyFont="1" applyFill="1" applyBorder="1" applyAlignment="1">
      <alignment horizontal="left" vertical="center"/>
    </xf>
    <xf numFmtId="0" fontId="58" fillId="9" borderId="0" xfId="0" applyFont="1" applyFill="1" applyAlignment="1">
      <alignment vertical="center"/>
    </xf>
    <xf numFmtId="0" fontId="59" fillId="9" borderId="0" xfId="0" applyFont="1" applyFill="1" applyAlignment="1">
      <alignment vertical="center"/>
    </xf>
    <xf numFmtId="0" fontId="58" fillId="9" borderId="0" xfId="0" applyFont="1" applyFill="1" applyAlignment="1">
      <alignment horizontal="center" vertical="center"/>
    </xf>
    <xf numFmtId="0" fontId="54" fillId="9" borderId="4" xfId="0" applyFont="1" applyFill="1" applyBorder="1" applyAlignment="1">
      <alignment horizontal="left" vertical="center" wrapText="1"/>
    </xf>
    <xf numFmtId="0" fontId="58" fillId="9" borderId="4" xfId="0" applyFont="1" applyFill="1" applyBorder="1" applyAlignment="1">
      <alignment horizontal="center" vertical="center" wrapText="1"/>
    </xf>
    <xf numFmtId="0" fontId="56" fillId="9" borderId="0" xfId="0" applyFont="1" applyFill="1"/>
    <xf numFmtId="0" fontId="29" fillId="9" borderId="0" xfId="0" applyFont="1" applyFill="1"/>
    <xf numFmtId="0" fontId="54" fillId="9" borderId="0" xfId="0" applyFont="1" applyFill="1" applyAlignment="1">
      <alignment horizontal="center" vertical="center"/>
    </xf>
    <xf numFmtId="0" fontId="54" fillId="9" borderId="4" xfId="0" applyFont="1" applyFill="1" applyBorder="1"/>
    <xf numFmtId="0" fontId="54" fillId="9" borderId="4" xfId="0" applyFont="1" applyFill="1" applyBorder="1" applyAlignment="1">
      <alignment horizontal="center"/>
    </xf>
    <xf numFmtId="0" fontId="54" fillId="9" borderId="4" xfId="0" applyFont="1" applyFill="1" applyBorder="1" applyAlignment="1">
      <alignment horizontal="center" vertical="center"/>
    </xf>
    <xf numFmtId="0" fontId="54" fillId="9" borderId="5" xfId="0" applyFont="1" applyFill="1" applyBorder="1" applyAlignment="1">
      <alignment horizontal="center" vertical="center"/>
    </xf>
    <xf numFmtId="1" fontId="54" fillId="9" borderId="4" xfId="0" applyNumberFormat="1" applyFont="1" applyFill="1" applyBorder="1" applyAlignment="1">
      <alignment vertical="center" wrapText="1"/>
    </xf>
    <xf numFmtId="0" fontId="54" fillId="9" borderId="4" xfId="0" applyFont="1" applyFill="1" applyBorder="1" applyAlignment="1">
      <alignment horizontal="left" vertical="center"/>
    </xf>
    <xf numFmtId="0" fontId="54" fillId="9" borderId="0" xfId="0" applyFont="1" applyFill="1"/>
    <xf numFmtId="0" fontId="54" fillId="9" borderId="0" xfId="0" applyFont="1" applyFill="1" applyAlignment="1">
      <alignment horizontal="center"/>
    </xf>
    <xf numFmtId="0" fontId="56" fillId="9" borderId="0" xfId="0" applyFont="1" applyFill="1" applyAlignment="1">
      <alignment vertical="center"/>
    </xf>
    <xf numFmtId="0" fontId="54" fillId="9" borderId="4" xfId="0" applyFont="1" applyFill="1" applyBorder="1" applyAlignment="1">
      <alignment wrapText="1"/>
    </xf>
    <xf numFmtId="0" fontId="54" fillId="9" borderId="4" xfId="0" applyFont="1" applyFill="1" applyBorder="1" applyAlignment="1">
      <alignment vertical="center" wrapText="1"/>
    </xf>
    <xf numFmtId="49" fontId="54" fillId="9" borderId="4" xfId="0" applyNumberFormat="1" applyFont="1" applyFill="1" applyBorder="1" applyAlignment="1">
      <alignment horizontal="left" vertical="center"/>
    </xf>
    <xf numFmtId="0" fontId="54" fillId="9" borderId="10" xfId="0" quotePrefix="1" applyFont="1" applyFill="1" applyBorder="1" applyAlignment="1">
      <alignment horizontal="left" vertical="center" wrapText="1"/>
    </xf>
    <xf numFmtId="0" fontId="54" fillId="9" borderId="10" xfId="0" applyFont="1" applyFill="1" applyBorder="1" applyAlignment="1">
      <alignment horizontal="center" vertical="center"/>
    </xf>
    <xf numFmtId="0" fontId="54" fillId="9" borderId="0" xfId="0" applyFont="1" applyFill="1" applyAlignment="1">
      <alignment vertical="center"/>
    </xf>
    <xf numFmtId="49" fontId="54" fillId="9" borderId="0" xfId="0" applyNumberFormat="1" applyFont="1" applyFill="1" applyAlignment="1">
      <alignment vertical="center"/>
    </xf>
    <xf numFmtId="164" fontId="60" fillId="9" borderId="0" xfId="13" applyNumberFormat="1" applyFont="1" applyFill="1" applyBorder="1" applyAlignment="1"/>
    <xf numFmtId="49" fontId="60" fillId="9" borderId="0" xfId="13" applyNumberFormat="1" applyFont="1" applyFill="1" applyBorder="1" applyAlignment="1"/>
    <xf numFmtId="0" fontId="54" fillId="9" borderId="0" xfId="0" applyFont="1" applyFill="1" applyAlignment="1">
      <alignment horizontal="center" vertical="center" wrapText="1"/>
    </xf>
    <xf numFmtId="49" fontId="61" fillId="9" borderId="0" xfId="0" applyNumberFormat="1" applyFont="1" applyFill="1" applyAlignment="1">
      <alignment horizontal="left" vertical="center"/>
    </xf>
    <xf numFmtId="0" fontId="54" fillId="9" borderId="0" xfId="0" applyFont="1" applyFill="1" applyAlignment="1">
      <alignment horizontal="left" vertical="center" wrapText="1"/>
    </xf>
    <xf numFmtId="0" fontId="54" fillId="9" borderId="4" xfId="0" applyFont="1" applyFill="1" applyBorder="1" applyAlignment="1">
      <alignment horizontal="center" vertical="center" wrapText="1"/>
    </xf>
    <xf numFmtId="0" fontId="54" fillId="9" borderId="4" xfId="0" quotePrefix="1" applyFont="1" applyFill="1" applyBorder="1" applyAlignment="1">
      <alignment horizontal="left" vertical="center" wrapText="1"/>
    </xf>
    <xf numFmtId="49" fontId="61" fillId="9" borderId="4" xfId="0" applyNumberFormat="1" applyFont="1" applyFill="1" applyBorder="1" applyAlignment="1">
      <alignment horizontal="left" vertical="center"/>
    </xf>
    <xf numFmtId="0" fontId="54" fillId="9" borderId="8" xfId="0" applyFont="1" applyFill="1" applyBorder="1" applyAlignment="1">
      <alignment horizontal="left" vertical="center"/>
    </xf>
    <xf numFmtId="0" fontId="54" fillId="9" borderId="15" xfId="0" quotePrefix="1" applyFont="1" applyFill="1" applyBorder="1" applyAlignment="1">
      <alignment horizontal="left" vertical="center" wrapText="1"/>
    </xf>
    <xf numFmtId="0" fontId="54" fillId="9" borderId="6" xfId="0" applyFont="1" applyFill="1" applyBorder="1" applyAlignment="1">
      <alignment horizontal="left" vertical="center"/>
    </xf>
    <xf numFmtId="0" fontId="54" fillId="9" borderId="8" xfId="0" quotePrefix="1" applyFont="1" applyFill="1" applyBorder="1" applyAlignment="1">
      <alignment horizontal="left" vertical="center" wrapText="1"/>
    </xf>
    <xf numFmtId="0" fontId="54" fillId="9" borderId="15" xfId="0" applyFont="1" applyFill="1" applyBorder="1" applyAlignment="1">
      <alignment horizontal="left" vertical="center"/>
    </xf>
    <xf numFmtId="0" fontId="54" fillId="9" borderId="4" xfId="0" applyFont="1" applyFill="1" applyBorder="1" applyAlignment="1">
      <alignment vertical="center"/>
    </xf>
    <xf numFmtId="49" fontId="56" fillId="9" borderId="0" xfId="0" applyNumberFormat="1" applyFont="1" applyFill="1" applyAlignment="1">
      <alignment vertical="center"/>
    </xf>
    <xf numFmtId="0" fontId="56" fillId="9" borderId="0" xfId="0" applyFont="1" applyFill="1" applyAlignment="1">
      <alignment horizontal="center" vertical="center"/>
    </xf>
    <xf numFmtId="16" fontId="56" fillId="9" borderId="0" xfId="0" applyNumberFormat="1" applyFont="1" applyFill="1" applyAlignment="1">
      <alignment vertical="center"/>
    </xf>
    <xf numFmtId="1" fontId="54" fillId="9" borderId="4" xfId="0" applyNumberFormat="1" applyFont="1" applyFill="1" applyBorder="1" applyAlignment="1">
      <alignment horizontal="center" vertical="center"/>
    </xf>
    <xf numFmtId="49" fontId="56" fillId="9" borderId="4" xfId="0" applyNumberFormat="1" applyFont="1" applyFill="1" applyBorder="1" applyAlignment="1">
      <alignment vertical="center"/>
    </xf>
    <xf numFmtId="16" fontId="56" fillId="9" borderId="4" xfId="0" applyNumberFormat="1" applyFont="1" applyFill="1" applyBorder="1" applyAlignment="1">
      <alignment vertical="center"/>
    </xf>
    <xf numFmtId="0" fontId="56" fillId="9" borderId="4" xfId="0" applyFont="1" applyFill="1" applyBorder="1" applyAlignment="1">
      <alignment horizontal="left" vertical="center"/>
    </xf>
    <xf numFmtId="49" fontId="54" fillId="9" borderId="4" xfId="0" applyNumberFormat="1" applyFont="1" applyFill="1" applyBorder="1" applyAlignment="1">
      <alignment horizontal="center" vertical="center"/>
    </xf>
    <xf numFmtId="0" fontId="56" fillId="9" borderId="0" xfId="0" applyFont="1" applyFill="1" applyAlignment="1">
      <alignment horizontal="left" vertical="center"/>
    </xf>
    <xf numFmtId="0" fontId="0" fillId="9" borderId="0" xfId="0" applyFill="1"/>
    <xf numFmtId="1" fontId="54" fillId="9" borderId="4" xfId="0" applyNumberFormat="1" applyFont="1" applyFill="1" applyBorder="1" applyAlignment="1">
      <alignment vertical="center"/>
    </xf>
    <xf numFmtId="49" fontId="54" fillId="9" borderId="4" xfId="0" applyNumberFormat="1" applyFont="1" applyFill="1" applyBorder="1" applyAlignment="1">
      <alignment vertical="center"/>
    </xf>
    <xf numFmtId="16" fontId="56" fillId="9" borderId="0" xfId="0" quotePrefix="1" applyNumberFormat="1" applyFont="1" applyFill="1" applyAlignment="1">
      <alignment horizontal="left" vertical="center"/>
    </xf>
    <xf numFmtId="16" fontId="54" fillId="9" borderId="4" xfId="0" applyNumberFormat="1" applyFont="1" applyFill="1" applyBorder="1" applyAlignment="1">
      <alignment vertical="center" wrapText="1"/>
    </xf>
    <xf numFmtId="16" fontId="54" fillId="9" borderId="4" xfId="0" applyNumberFormat="1" applyFont="1" applyFill="1" applyBorder="1" applyAlignment="1">
      <alignment horizontal="left" vertical="center" wrapText="1"/>
    </xf>
    <xf numFmtId="16" fontId="54" fillId="9" borderId="4" xfId="0" applyNumberFormat="1" applyFont="1" applyFill="1" applyBorder="1" applyAlignment="1">
      <alignment horizontal="left" vertical="center"/>
    </xf>
    <xf numFmtId="16" fontId="54" fillId="9" borderId="4" xfId="0" applyNumberFormat="1" applyFont="1" applyFill="1" applyBorder="1" applyAlignment="1">
      <alignment vertical="center"/>
    </xf>
    <xf numFmtId="0" fontId="54" fillId="9" borderId="4" xfId="13" applyFont="1" applyFill="1" applyBorder="1">
      <alignment vertical="center"/>
    </xf>
    <xf numFmtId="49" fontId="54" fillId="9" borderId="4" xfId="0" applyNumberFormat="1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vertical="center"/>
    </xf>
    <xf numFmtId="4" fontId="6" fillId="0" borderId="9" xfId="0" applyNumberFormat="1" applyFont="1" applyBorder="1"/>
    <xf numFmtId="0" fontId="62" fillId="0" borderId="4" xfId="0" applyFont="1" applyBorder="1"/>
    <xf numFmtId="4" fontId="2" fillId="0" borderId="4" xfId="0" applyNumberFormat="1" applyFont="1" applyBorder="1"/>
    <xf numFmtId="0" fontId="40" fillId="4" borderId="0" xfId="4" applyFont="1" applyFill="1" applyAlignment="1">
      <alignment horizontal="left"/>
    </xf>
    <xf numFmtId="0" fontId="43" fillId="4" borderId="0" xfId="4" applyFont="1" applyFill="1" applyAlignment="1">
      <alignment horizontal="left"/>
    </xf>
    <xf numFmtId="0" fontId="44" fillId="4" borderId="0" xfId="4" applyFont="1" applyFill="1" applyAlignment="1">
      <alignment horizontal="center"/>
    </xf>
    <xf numFmtId="0" fontId="44" fillId="0" borderId="0" xfId="4" applyFont="1" applyAlignment="1">
      <alignment horizontal="center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textRotation="90" wrapText="1"/>
    </xf>
    <xf numFmtId="0" fontId="31" fillId="4" borderId="4" xfId="4" applyFont="1" applyFill="1" applyBorder="1" applyAlignment="1">
      <alignment horizontal="center" vertical="center" wrapText="1"/>
    </xf>
    <xf numFmtId="0" fontId="31" fillId="0" borderId="4" xfId="4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textRotation="90" wrapText="1"/>
    </xf>
    <xf numFmtId="0" fontId="31" fillId="4" borderId="4" xfId="11" applyFont="1" applyFill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left" vertical="center" wrapText="1"/>
    </xf>
    <xf numFmtId="49" fontId="14" fillId="2" borderId="11" xfId="0" applyNumberFormat="1" applyFont="1" applyFill="1" applyBorder="1" applyAlignment="1">
      <alignment horizontal="left" vertical="center" wrapText="1"/>
    </xf>
    <xf numFmtId="49" fontId="14" fillId="2" borderId="10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</cellXfs>
  <cellStyles count="15">
    <cellStyle name="ContentsHyperlink" xfId="3" xr:uid="{00000000-0005-0000-0000-000031000000}"/>
    <cellStyle name="Hyperlink" xfId="1" builtinId="8"/>
    <cellStyle name="Normal" xfId="0" builtinId="0"/>
    <cellStyle name="Normal 2" xfId="4" xr:uid="{00000000-0005-0000-0000-000032000000}"/>
    <cellStyle name="Normal 2 2" xfId="5" xr:uid="{00000000-0005-0000-0000-000033000000}"/>
    <cellStyle name="Normal 3" xfId="6" xr:uid="{00000000-0005-0000-0000-000034000000}"/>
    <cellStyle name="Normal 3 2" xfId="7" xr:uid="{00000000-0005-0000-0000-000035000000}"/>
    <cellStyle name="Normal 4" xfId="8" xr:uid="{00000000-0005-0000-0000-000036000000}"/>
    <cellStyle name="Normal 4 2" xfId="9" xr:uid="{00000000-0005-0000-0000-000037000000}"/>
    <cellStyle name="Normal_normativ kadra _ tabel_1" xfId="10" xr:uid="{00000000-0005-0000-0000-000038000000}"/>
    <cellStyle name="Normal_TAB DZ 1-10 (1)" xfId="11" xr:uid="{00000000-0005-0000-0000-000039000000}"/>
    <cellStyle name="Normal_TAB DZ 1-10 (1) 2" xfId="12" xr:uid="{00000000-0005-0000-0000-00003A000000}"/>
    <cellStyle name="Student Information" xfId="13" xr:uid="{00000000-0005-0000-0000-00003B000000}"/>
    <cellStyle name="Student Information - user entered" xfId="14" xr:uid="{00000000-0005-0000-0000-00003C000000}"/>
    <cellStyle name="Total" xfId="2" builtinId="25"/>
  </cellStyles>
  <dxfs count="373">
    <dxf>
      <font>
        <color rgb="FF9C0006"/>
      </font>
      <fill>
        <patternFill patternType="solid">
          <bgColor rgb="FFFFC7CE"/>
        </patternFill>
      </fill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ill>
        <patternFill patternType="solid">
          <bgColor rgb="FFFFFF00"/>
        </patternFill>
      </fill>
    </dxf>
    <dxf>
      <alignment horizontal="left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horizontal="center"/>
    </dxf>
    <dxf>
      <alignment wrapText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>
          <a:extLst>
            <a:ext uri="{FF2B5EF4-FFF2-40B4-BE49-F238E27FC236}">
              <a16:creationId xmlns:a16="http://schemas.microsoft.com/office/drawing/2014/main" id="{00000000-0008-0000-0C00-0000839D0000}"/>
            </a:ext>
          </a:extLst>
        </xdr:cNvPr>
        <xdr:cNvSpPr>
          <a:spLocks noChangeShapeType="1"/>
        </xdr:cNvSpPr>
      </xdr:nvSpPr>
      <xdr:spPr>
        <a:xfrm>
          <a:off x="0" y="0"/>
          <a:ext cx="7315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16.420534143515" createdVersion="6" refreshedVersion="7" minRefreshableVersion="3" recordCount="527" xr:uid="{00000000-000A-0000-FFFF-FFFF00000000}">
  <cacheSource type="worksheet">
    <worksheetSource ref="A6:J1048576" sheet="usluge_prema_OS"/>
  </cacheSource>
  <cacheFields count="10">
    <cacheField name="Организациона једицина" numFmtId="0">
      <sharedItems containsBlank="1" count="7">
        <m/>
        <s v="Одељење за н пл бол одраслих"/>
        <s v="Одсек интерне медицине"/>
        <s v="ОДЕЉЕЊЕ ЗА ПЛ БОЛ ДЕЦЕ"/>
        <s v="ДНЕВНА БОЛНИЦА"/>
        <s v="РАДИОЛОГИЈА"/>
        <s v="ЛАБОРАТОРИЈА"/>
      </sharedItems>
    </cacheField>
    <cacheField name="Категорија" numFmtId="0">
      <sharedItems containsBlank="1"/>
    </cacheField>
    <cacheField name="Шифра" numFmtId="0">
      <sharedItems containsBlank="1" containsMixedTypes="1" containsNumber="1" containsInteger="1" minValue="260001" maxValue="92179002" count="354">
        <m/>
        <s v="000001"/>
        <s v="000002"/>
        <s v="000008"/>
        <s v="11503-04"/>
        <s v="11503-12"/>
        <s v="11503-13"/>
        <s v="11512-00"/>
        <s v="11713-00"/>
        <s v="12000-00"/>
        <s v="13839-00"/>
        <n v="92179001"/>
        <n v="92179002"/>
        <s v="U8184602"/>
        <s v="U8184603"/>
        <s v="U8184606"/>
        <s v="U8184900"/>
        <s v="U8184901"/>
        <s v="30055-00"/>
        <n v="600030"/>
        <n v="600051"/>
        <n v="600124"/>
        <n v="600307"/>
        <n v="600312"/>
        <s v="U8188702"/>
        <s v="92029-00"/>
        <s v="92043-00"/>
        <s v="96076-00"/>
        <s v="96129-00"/>
        <s v="96130-00"/>
        <s v="96138-00"/>
        <s v="96171-00"/>
        <s v="96197-02"/>
        <s v="96197-09"/>
        <s v="96199-02"/>
        <s v="96199-03"/>
        <s v="96199-07"/>
        <s v="96199-08"/>
        <s v="96199-09"/>
        <s v="96200-09"/>
        <s v="96203-09"/>
        <s v="11503-02"/>
        <s v="11503-05"/>
        <s v="11503-10"/>
        <s v="11503-11"/>
        <s v="11900-00"/>
        <s v="12203-00"/>
        <s v="18228-00"/>
        <s v="30090-00"/>
        <s v="36800-00"/>
        <s v="38800-00"/>
        <s v="38812-00"/>
        <s v="41764-02"/>
        <s v="41764-03"/>
        <s v="41764-04"/>
        <s v="41889-01"/>
        <s v="41892-01"/>
        <s v="41898-00"/>
        <s v="41898-01"/>
        <s v="60503-00"/>
        <n v="60503001"/>
        <s v="92195-00"/>
        <s v="13706-01"/>
        <s v="13706-02"/>
        <s v="13706-03"/>
        <s v="13942-02"/>
        <s v="22007-00"/>
        <s v="22007-01"/>
        <s v="38415-00"/>
        <s v="38424-02"/>
        <s v="38803-00"/>
        <s v="38806-00"/>
        <n v="600120"/>
        <s v="90179-06"/>
        <s v="90665-00"/>
        <s v="90686-01"/>
        <s v="92046-00"/>
        <s v="92052-00"/>
        <s v="92053-00"/>
        <s v="92209-00"/>
        <s v="92209-01"/>
        <s v="92209-02"/>
        <s v="92513-10"/>
        <s v="92515-10"/>
        <s v="96199-06"/>
        <s v="96200-06"/>
        <s v="96201-00"/>
        <s v="96201-02"/>
        <s v="96201-08"/>
        <s v="96205-09"/>
        <s v="96209-07"/>
        <s v="96209-08"/>
        <s v="11600-03"/>
        <s v="11709-00"/>
        <s v="11712-00"/>
        <s v="13400-00"/>
        <s v="96199-01"/>
        <s v="57506-00"/>
        <s v="A57506-00"/>
        <n v="57506001"/>
        <s v="57506-01"/>
        <s v="А57506-01"/>
        <n v="57506011"/>
        <s v="57512-03"/>
        <s v="А57512-03"/>
        <n v="57512031"/>
        <s v="57518-00"/>
        <s v="А57518-00"/>
        <n v="57518001"/>
        <s v="57518-01"/>
        <s v="А57518-01"/>
        <n v="57518011"/>
        <s v="57518-03"/>
        <s v="А57518-03"/>
        <n v="57518031"/>
        <s v="57518-04"/>
        <s v="А57518-04"/>
        <n v="57518041"/>
        <s v="57700-00"/>
        <s v="А57700-00"/>
        <n v="57700001"/>
        <s v="57712-00"/>
        <s v="А57712-00"/>
        <n v="57712001"/>
        <s v="57715-00"/>
        <s v="А57715-00"/>
        <n v="57715001"/>
        <s v="57901-00"/>
        <s v="А57901-00"/>
        <n v="57901001"/>
        <s v="57903-00"/>
        <s v="А57903-00"/>
        <n v="57903001"/>
        <s v="58100-00"/>
        <s v="А58100-00"/>
        <n v="58100001"/>
        <s v="58103-00"/>
        <s v="А58103-00"/>
        <n v="58103001"/>
        <s v="58106-00"/>
        <s v="А58106-00"/>
        <n v="58106001"/>
        <s v="58500-00"/>
        <s v="А58500-00"/>
        <n v="58500001"/>
        <s v="58700-00"/>
        <s v="А58700-00"/>
        <n v="58700001"/>
        <s v="58900-00"/>
        <s v="А58900-00"/>
        <n v="58900001"/>
        <s v="55032-00"/>
        <n v="55032001"/>
        <s v="55036-00"/>
        <s v="55038-00"/>
        <s v="55044-00"/>
        <s v="55048-00"/>
        <s v="55076-00"/>
        <s v="55084-00"/>
        <s v="55113-00"/>
        <s v="55276-00"/>
        <s v="55731-00"/>
        <s v="55812-00"/>
        <s v="55816-00"/>
        <s v="55828-00"/>
        <s v="55844-00"/>
        <s v="11602-00"/>
        <s v="55274-00"/>
        <s v="56001-00"/>
        <n v="56001001"/>
        <n v="56001002"/>
        <s v="56007-00"/>
        <s v="56223-00"/>
        <s v="56301-00"/>
        <n v="56301001"/>
        <s v="56307-00"/>
        <s v="56307-01"/>
        <n v="56307001"/>
        <n v="56301002"/>
        <s v="56401-00"/>
        <n v="56401001"/>
        <s v="56407-00"/>
        <n v="56407001"/>
        <n v="56401002"/>
        <s v="56401003"/>
        <s v="56409-00"/>
        <s v="56409001"/>
        <s v="56412-00"/>
        <s v="56501-00"/>
        <s v="56501001"/>
        <s v="56501002"/>
        <s v="56507-00"/>
        <s v="56807-00"/>
        <s v="57350-02"/>
        <s v="L000018"/>
        <s v="L000026"/>
        <s v="L000034"/>
        <s v="L000042"/>
        <s v="L000075"/>
        <s v="L000208"/>
        <s v="L000265"/>
        <s v="L000414"/>
        <s v="L000588"/>
        <s v="L000661"/>
        <s v="L000703"/>
        <s v="L000711"/>
        <s v="L000950"/>
        <s v="L001057"/>
        <s v="L001081"/>
        <s v="L001198"/>
        <s v="L001255"/>
        <s v="L001651"/>
        <s v="L001917"/>
        <s v="L002022"/>
        <s v="L002379"/>
        <s v="L002543"/>
        <s v="L002618"/>
        <s v="L002667"/>
        <s v="L002766"/>
        <s v="L002816"/>
        <s v="L002857"/>
        <s v="L002899"/>
        <s v="L002931"/>
        <s v="L003327"/>
        <s v="L003749"/>
        <s v="L003780"/>
        <s v="L003863"/>
        <s v="L004234"/>
        <s v="L004242"/>
        <s v="L004317"/>
        <s v="L004416"/>
        <s v="L004788"/>
        <s v="L004812"/>
        <s v="L004879"/>
        <s v="L005208"/>
        <s v="L005249"/>
        <s v="L005298"/>
        <s v="L005330"/>
        <s v="L005439"/>
        <s v="L005876"/>
        <s v="L005942"/>
        <s v="L006072"/>
        <s v="L006080"/>
        <s v="L006171"/>
        <s v="L006254"/>
        <s v="L008979"/>
        <s v="L009456"/>
        <s v="L009472"/>
        <s v="L012674"/>
        <s v="L012682"/>
        <s v="L012708"/>
        <s v="L012716"/>
        <s v="L012740"/>
        <s v="L012757"/>
        <s v="L012807"/>
        <s v="L012849"/>
        <s v="L013995"/>
        <s v="L014105"/>
        <s v="L014110"/>
        <s v="L014209"/>
        <s v="L014332"/>
        <s v="L014416"/>
        <s v="L014431"/>
        <s v="L014720"/>
        <s v="L015040"/>
        <s v="L015057"/>
        <s v="L015263"/>
        <s v="L015271"/>
        <s v="L017632"/>
        <s v="L017707"/>
        <s v="L017715"/>
        <s v="L012401"/>
        <s v="L012781"/>
        <s v="L019158"/>
        <s v="L019166"/>
        <s v="L019174"/>
        <s v="L019182"/>
        <s v="L019190"/>
        <s v="L019208"/>
        <s v="L019216"/>
        <s v="L019224"/>
        <s v="L019232"/>
        <s v="L019240"/>
        <s v="L019265"/>
        <s v="L019315"/>
        <s v="L019331"/>
        <s v="L019364"/>
        <s v="L019380"/>
        <s v="L019406"/>
        <s v="L019422"/>
        <s v="L019430"/>
        <s v="L019448"/>
        <s v="L019455"/>
        <s v="L019471"/>
        <s v="L019513"/>
        <s v="L019547"/>
        <s v="L019711"/>
        <s v="L019729"/>
        <s v="L019760"/>
        <s v="L019828"/>
        <s v="L019844"/>
        <s v="L019845"/>
        <s v="L019869"/>
        <s v="L019885"/>
        <s v="L019927"/>
        <s v="L019943"/>
        <s v="L019945"/>
        <s v="L019946"/>
        <s v="L019992"/>
        <s v="L020008"/>
        <s v="L020107"/>
        <s v="L020149"/>
        <s v="L020206"/>
        <s v="L020248"/>
        <s v="L020289"/>
        <s v="L020305"/>
        <s v="L020339"/>
        <s v="L020347"/>
        <s v="L020354"/>
        <s v="L020362"/>
        <s v="L020396"/>
        <s v="L020404"/>
        <s v="L020412"/>
        <s v="L020438"/>
        <s v="L020552"/>
        <s v="L020770"/>
        <s v="L020787"/>
        <s v="L020788"/>
        <s v="L020917"/>
        <s v="L021022"/>
        <s v="L021030"/>
        <s v="L021048"/>
        <s v="L021055"/>
        <s v="L021071"/>
        <s v="L021121"/>
        <s v="L021204"/>
        <s v="L021253"/>
        <s v="L021295"/>
        <s v="L021303"/>
        <s v="L021311"/>
        <s v="L021345"/>
        <s v="L021378"/>
        <s v="L021469"/>
        <s v="L021477"/>
        <s v="L021519"/>
        <s v="L021659"/>
        <s v="L021675"/>
        <s v="L021691"/>
        <s v="L021709"/>
        <s v="L026526"/>
        <s v="L029512"/>
        <s v="L029520"/>
        <s v="L030247"/>
        <n v="260001" u="1"/>
      </sharedItems>
    </cacheField>
    <cacheField name="Назив услуге" numFmtId="0">
      <sharedItems containsBlank="1" count="405" longText="1">
        <m/>
        <s v="Специјалистички преглед први"/>
        <s v="Специјалистички преглед контролни"/>
        <s v="Конзилијарни преглед од 5 лекара"/>
        <s v="Тест оптерећења у сврху процене респираторног статуса "/>
        <s v="Мерење тоталног плућног волумена"/>
        <s v="Мерење дисајног или плућног отпора"/>
        <s v="Континуирано мерење односа између протока и волумена током издисаја или удисаја"/>
        <s v="Снимање просечног сигнала ЕКГ-а"/>
        <s v="Тест кожне осетљивости са ≤ 20 алергена"/>
        <s v="Вађење крви у дијагностичке сврхе"/>
        <s v="Десензибилизација на инхалационе алергене - класична (субкутане ињекције)"/>
        <s v="Десензибилизација на инхалационе алергене - сублингавална или орална"/>
        <s v="Риноалерголошко испитивање специфичним респираторним алергеном"/>
        <s v="Риноалерголошко испитивање на стандардне нутритивне алергене"/>
        <s v="Риноалерголошка алерген специфична хиипосензибилизација"/>
        <s v="Бронходилататорни тест"/>
        <s v="Оксиметрија"/>
        <s v="Превијање ране"/>
        <s v="Вибромасажа"/>
        <s v="Хидро-кинези терапија"/>
        <s v="Вежбе на справама и ергобициклу"/>
        <s v="Вежбе релаксације"/>
        <s v="Ход по равном"/>
        <s v="Апликација лека у нос"/>
        <s v="Лаважа носница"/>
        <s v="Примена лека за респираторни систем помоћу небулизатора"/>
        <s v="Саветовање или подучавање о одржавању здравља и опоравку"/>
        <s v="Терапија цеог тела вежбањем"/>
        <s v="Увежбавање вештина у активностима повезаним са положајем тела/мобилношћу/покретом"/>
        <s v="Вежбе дисањау лечењу болести респираторног система"/>
        <s v="Пратња или транспорт клијената"/>
        <s v="Интрамускуларно давање фармаколошког средства анти-инфективно средство"/>
        <s v="Интрамускуларно давање фармаколошког средства, друго и неназначено фармаколошко средство"/>
        <s v="Интравенско давање фармаколшког средства, анти-инфективно средство"/>
        <s v="Интравенско давање фармаколошког средства, стероид"/>
        <s v="Интравенско давање фармаколошког средства, хранљива супстанца"/>
        <s v="Интравенско давање фармаколшког средства, електролит"/>
        <s v="Интравенско давање фармаколошког средства, друго и некласификовано фармаколошко средство"/>
        <s v="Субкутано давање фармаколшког средтва, друго и некласификовано фармаколошко средство"/>
        <s v="Орално давање фармаколошког средства, друго и некласификовано фармаколошко средство"/>
        <s v="Мерење издржљивости или замора диасјних мишића"/>
        <s v="Спироергометрија са вежбањем"/>
        <s v="Мерење размене гасова"/>
        <s v="Мерење дифузијског капацитета плућа за угљен-моноксид"/>
        <s v="Мерење протока урина"/>
        <s v="Полисомнографија"/>
        <s v="Интраплеурална блокада"/>
        <s v="Перкутана биопсија плеуре иглом"/>
        <s v="Катетеризација мокраћне бешике"/>
        <s v="Дијагностичка торакоцентеза"/>
        <s v="Перкутана биопсија плућа иглом"/>
        <s v="Фибероптички преглед фарингса"/>
        <s v="Фибероптичка ларингоскопија"/>
        <s v="Трахеоскопија кроз вештачки отвор  - артефицијелну стому"/>
        <s v="Бронхоскопија кроз вештачки отвор - артефицијелну стому"/>
        <s v="Бронхоскопија са екцизијом лезија"/>
        <s v="Фибероптичка бронхоскопија"/>
        <s v="Фибероптичка бронхоскопија са биопсијом"/>
        <s v="Флуроскопија"/>
        <s v="Флуроскопија - читање"/>
        <s v="Испирање катетера, некласификовано на другом месту"/>
        <s v="Трансфузија пуне крви"/>
        <s v="Трансфузија еритроцита"/>
        <s v="Трансфузија тромбоцита"/>
        <s v="Одржавање уређаја за давање лека"/>
        <s v="Ендотрахеална интубација, једнолуменски тубус"/>
        <s v="Одражавање ендотрахеалне интубације, једнолуменски тубус"/>
        <s v="Инцизија плеуре"/>
        <s v="Плеуродеза"/>
        <s v="Терапијска торакоцентеза"/>
        <s v="Пласирање дренакроз међуребарни простор"/>
        <s v="Активне сегментне вежбе са отпором"/>
        <s v="Поступак одржавање трахеостоме"/>
        <s v="Обрада коже и поткожног ткива"/>
        <s v="Обрада коже и поткожног ткива без екцизије"/>
        <s v="Замена каниле за трахеостомију"/>
        <s v="Кардиопулмонална реанимација"/>
        <s v="Затворена масажа срца"/>
        <s v="Поступак одржавања неинвазивне вентилаторне подршке, ≤ 24 сата"/>
        <s v="Поступак одржавања неинвазивне вентилаторне подршке,&gt; 24 сата и &lt; 96 сати"/>
        <s v="Поступак одржавања неинвазивне вентилаторне подршке,≥ 96 сати"/>
        <s v="Инфилтрација локалног анестетика АSА 10"/>
        <s v="Седација, АSА 10"/>
        <s v="Интравенско давање фармаколшког средства, инсулин"/>
        <s v="Субкутано давање фармаколошког средства, инсулин"/>
        <s v="Неки други начин давања фармаколошког средства друго и некласификовано фармаколошко средство"/>
        <s v="Интракавитарно давање фармаколошког средства, анти-инфективно средство"/>
        <s v="Интракавитарно давање фармаколошког средства-електролит"/>
        <s v="Пуњење уређаја за давање лека, хранљива супстанца"/>
        <s v="Пуњење уређаја за давање лека, електролит"/>
        <s v="Праћење системског артеријског притиска"/>
        <s v="Холтер амбулантно континуираниг ЕКГ снимање"/>
        <s v="Кардиоваскуларни стрес-тест оптерећења"/>
        <s v="Кардиоверзија"/>
        <s v="Инртавенско давање фармаколошког средства, тромболитичко средство"/>
        <s v="Радиографско снимање  хумеруса"/>
        <s v="Радиографија хумеруса "/>
        <s v="Радиографија хумеруса - читање"/>
        <s v="Радиографско снимање лакта "/>
        <s v="Радиографија лакта "/>
        <s v="Радиграфија лакта - читање"/>
        <s v="Радиографско снимање шаке и ручног зглоба"/>
        <s v="Радиографија шаке и ручног зглоба"/>
        <s v="Радиграфија шаке и ручног зглоба - читање"/>
        <s v="Радиографско снимање фемура "/>
        <s v="Радиографија фемура "/>
        <s v="Радиграфско снимање фемура - читање"/>
        <s v="Радиографско снимање колена "/>
        <s v="Радиографија колена "/>
        <s v="Радифрафија колена - читање"/>
        <s v="Радиографско снимање глежња"/>
        <s v="Радиографија глежња"/>
        <s v="Радографија глежња - читање"/>
        <s v="Радиографско снимање стопала"/>
        <s v="Радиографија стопала"/>
        <s v="Радиографија стопала - читање"/>
        <s v="Радиографско снимање рамена или скапуле "/>
        <s v="Радиографија рамена или скапуле "/>
        <s v="Радиографија рамена или скапуле - читање"/>
        <s v="Радиографско снимање зглоба кука "/>
        <s v="Радиографија зглоба кука "/>
        <s v="Радиографија зглоба кука - читање"/>
        <s v="Радиографско снимање пелвиса"/>
        <s v="Радиографија пелвиса"/>
        <s v="Радиграфија пелвиса - читање"/>
        <s v="Радиографско снимање лобање "/>
        <s v="Радиографија лобање "/>
        <s v="Радиографија лобање - читање"/>
        <s v="Радиографско снимање параназалног синуса"/>
        <s v="Радиографија параназалног синуса"/>
        <s v="Радиографско снимање параназалног синуса - читање"/>
        <s v="Радиографско снимање цервикалног дела кичме "/>
        <s v="Радиографија цервикалног дела кичме "/>
        <s v="Радиографија цервикалног дела кичме - читање"/>
        <s v="Радиографско снимање тораколног дела кичме "/>
        <s v="Радиографија тораколног дела кичме "/>
        <s v="Радиографија торакалног дела кичме - читање"/>
        <s v="Радиографско снимање лумбоскаралног дела кичме"/>
        <s v="Радиографија лумбоскаралног дела кичме"/>
        <s v="Радиографија лумбалносакралног дела кичме - читање"/>
        <s v="Радиографско снимање грудног коша"/>
        <s v="Радиографија грудног коша"/>
        <s v="Радографија грудног коша - читање"/>
        <s v="Радиографско снимање уринарног система"/>
        <s v="Радиографија уринарног система"/>
        <s v="Рдиографија уринарног система - читање"/>
        <s v="Радиографско снимање  абдомена (нативни абдомен)"/>
        <s v="Радиографија  абдомена (нативни абдомен)"/>
        <s v="Радиграфија абдомена - читање"/>
        <s v="Ултразвучни преглед врата"/>
        <s v="Ултразвучни преглед штитасте жлезде"/>
        <s v="Ултразвучни преглед  абдомена"/>
        <s v="Ултразвучни преглед уринарног система "/>
        <s v="Ултрашвучни прглед  мушког пелвиса"/>
        <s v="Ултрашвучни преглед скротума "/>
        <s v="Ултразвучни преглед дојке, билатералан"/>
        <s v="Ултразвучни преглед мокраћне бешике"/>
        <s v="М-приказ и дводимензионални ултразвучни преглед срца у реалном времену"/>
        <s v="Ултразвучни  дуплекс преглед аорте, интраабдоминалних и илијачних артерија и/или доње шупље вене и илијачних вена"/>
        <s v="Ултразвучни преглед женског пелвиса"/>
        <s v="Ултразвучни преглед грудног коша или трбушног зида_x000a_"/>
        <s v="Ултрачвучни преглед кука"/>
        <s v="Ултразвучни преглед колена"/>
        <s v="Ултразвучни преглед коже и поткожног ткива"/>
        <s v="Испитивање и снимање периферних вена у једном или више екстремитета при одмарању, коришћењем CW доплера или пулсног доплера"/>
        <s v="Ултразвучни дуплекс преглед екстракранијалних, каротидних и вертебралних крвних судова"/>
        <s v="Компјутеризована томографија мозга"/>
        <s v="Компјутеризована томографија мозга - снимање"/>
        <s v="Компјутеризована томографија мозга - читање"/>
        <s v="Компјутеризована томографијамозга са интравенском применом контрастног средства"/>
        <s v="Компјутеризована томографија кичме, лумбосакралне регије"/>
        <s v="Компјутеризована томографија грудног коша"/>
        <s v="Компјутеризована томографија грудног коша - снимање"/>
        <s v="Компјутеризована томографија грудног коша са интравенском применом контрастног средства "/>
        <s v="Компјутеризована томографија грудног коша и абдомена са интравенском применом контрастног средства "/>
        <s v="Компјутеризована томографија грудног коша са интравенском применом контрастног средства - снимање"/>
        <s v="Компјутеризована томографија грудног коша - читање"/>
        <s v="Компјутеризована томографија абдомена "/>
        <s v="Компјутеризована томографија абдомена - снимање"/>
        <s v="Компјутеризована томографија абдомена са интравенском применом контрастног средства "/>
        <s v="Компјутеризована томографија абдомена са интравенском применом контрастног средства - снимање"/>
        <s v="Компјутеризована томографија абдомена - читање"/>
        <s v="Компјутеризована томографија - урографија"/>
        <s v="Компјутеризована томографија карлице "/>
        <s v="Компјутеризована томографија карлице  - снимање"/>
        <s v="Томографија карлице са интравенском применом контрастног средства"/>
        <s v="Компјутеризована томографија абдомена и карлице"/>
        <s v="Компјутеризована томографија абдомена и карлице - снимање"/>
        <s v="Компјутеризована томографија абдомена и карлице - читање"/>
        <s v="Компјутеризована томографија абдомена и карлице са интравенском применом контрастног средства "/>
        <s v="Компјутеризована томографија грудног коша, абдомена и пелвиса са интравенском применом контрастног средства "/>
        <s v="спирална ангиографија комјутеризованом томографијом грудног коша са интравенском применом контрастног средства "/>
        <s v="Узорковање крви ( микроузимање)"/>
        <s v="Узорковање крви ( венепункција)"/>
        <s v="Узорковање крви других биолошких материјала у лабораторији"/>
        <s v="Пријем, контрола квалитета узорака и припрема узорака за лабораторијска испитивања"/>
        <s v="Ацидобазни статус (pH, pO2, pCO2) у крви "/>
        <s v="Бикарбонати (угљен-диоксид, укупан) у крви/серуму/плазми, POCT"/>
        <s v="C-реактивни протеин (CRP) у крви-POCT методом"/>
        <s v="Хемоглобин А1с (гликозиларани хемоглобин HbA1c) у крви"/>
        <s v="Калијум у крви/серуму/плазми, POCT"/>
        <s v="Натријум у крви/серуму/плазми, POCT"/>
        <s v="рСО2 (парцијални притисак угљен-диоксида) у крви"/>
        <s v="pH крви "/>
        <s v="25–OH–витамин D3 (холекалциферол) у серуму/плазми, CMIA/ECLIA/CLIA/TRACE"/>
        <s v="Аланин аминотрансфераза (ALT) у серуму -спектрофотометрија"/>
        <s v="Aлбумини у серуму-спектрофотометрија"/>
        <s v="Алфа-амилаза у серуму -спектрофотометрија"/>
        <s v="Алкална фосфатаза (АLP) у серуму-спектрофотометријом"/>
        <s v="Аспартат аминотрансфераза (AST) у серуму-спектрофотометријом"/>
        <s v="Билирубин (укупан) у серуму-спектрофотометријом"/>
        <s v="C–peptid у серуму/плазми, CMIA/ECLIA/CLIA/TRACE"/>
        <s v="Феритин у серуму, CMIA/CLIA/ECLIA"/>
        <s v="Гама-глутамил трансфераза (гама-GT) у серуму - спектрофотометрија"/>
        <s v="Глукоза у серуму -спектрофотометрија"/>
        <s v="Гвожђе у серуму"/>
        <s v="Хлориди у серуму/плазми, потенциометрија"/>
        <s v="Холестерол (укупан) у серуму-спектрофотометријом"/>
        <s v="Холестерол, HDL - у серуму-спектрофотометрија"/>
        <s v="Холестерол, LDL - у серуму-спектрофотометрија"/>
        <s v="Хомоцистеин у серуму/плазми, CMIA/ECLIA/CLIA/TRACE"/>
        <s v="Инсулин у серуму/плазми, CMIA/ECLIA/CLIA/TRACE"/>
        <s v="Калцијум у серуму/плазми, спектрофотометрија"/>
        <s v="Калијум у серуму - јон-селективном електродом (JSE) "/>
        <s v="Карцинома антиген CA 19–9 (CA 19–9) у серуму/плазми, CMIA/ECLIA/CLIA/TRACE"/>
        <s v="Креатин киназа (CK) у серуму - спектрофотометрија "/>
        <s v="Креатин киназа CK-MB (иозеним креатин киназе, CK-2) у серуму"/>
        <s v="Kреатинин у серуму-спектрофотометријом"/>
        <s v="Лактат дехидрогеназа (LDH) у серуму _x000a_- спектрофотометрија "/>
        <s v="Миоглобин (Мb) у серуму"/>
        <s v="Мокраћна киселина у серуму -спектрофотометрија"/>
        <s v="Натријум у серуму, јон-селективном електродом (JSE) "/>
        <s v="Пресепсин (sCD14–ST) у плазми/крви, CLIA"/>
        <s v="NT–proBNP (N–terminal pro –brain natriuretic peptide) у серуму, CMIA/ECLIA/CLIA/TRACE"/>
        <s v="Прокалцитонин (PCT) у серуму/плазми, CMIA/ECLIA/CLIA/TRACE/ELFA"/>
        <s v="Простатични специфични антиген, слободан (fPSA) у серуму/плазми, CMIA/ECLIA/CLIA/TRACE"/>
        <s v="Протеини (укупни) у серуму-спектрофотометријом "/>
        <s v="Тиреостимулирајући хормон (tirotropin, TSH) у серуму/плазми, CMIA/ECLIA/CLIA/TRACE"/>
        <s v="Тироксин, слободан (fT4) у серуму/плазми, CMIA/ECLIA/CLIA/TRACE"/>
        <s v="Триглицериди у серуму-спектрофотометрија"/>
        <s v="Тријодтиронин, слободан (fT3) у серуму/плазми, CMIA/ECLIA/CLIA/TRACE"/>
        <s v="Tропонин I у серуму"/>
        <s v="Уреа у серуму-спектрофотометријом"/>
        <s v="Целокупни преглед урина-ручно"/>
        <s v="Протеини у урину - суфосалицилном киселином"/>
        <s v="Седимент  урина"/>
        <s v="Алфа-амилаза у плеуралном пунктату"/>
        <s v="Алкална фосфатаза (АLP)у плеуралном пунктату"/>
        <s v="Глукоза у плеуралном пунктату"/>
        <s v="Холестерол (укупан) у плеуралном пунктату"/>
        <s v="Креатин у плеуралном пунктату"/>
        <s v="Лактат дехидрохеназа (LDH) у плеуралном пуктату"/>
        <s v="Протеини (укупни) у плеураном пунктату"/>
        <s v="Триглицериди у плеуралном пунктату"/>
        <s v="Еозинофилини (ЕО) у крви"/>
        <s v="Крвна слика са C-реактивним протеином (CRP)"/>
        <s v="Kрвна слика са ретиклоцитима и петоделном лукоцитарном формулом"/>
        <s v="Седиментација еритроцита (SE)"/>
        <s v="Активирано парцијално тромбопластинско време (aPTT) у плазми - коагулометријски"/>
        <s v="D–dimer у плазми, имунотурбидиметрија"/>
        <s v="D-Dimer-у плазми, семиквантитативно"/>
        <s v="Фибриноген у плазми, коагулометрија"/>
        <s v="Протромбинско време (PT i INR вредност) у плазми - коагулометријски"/>
        <s v="Протробинско време (PT) плазми/капиларној крви, коагулометрија"/>
        <s v="Време коагулације (Lee White) у плазми, коакулометрија"/>
        <s v="Време крварења (Duke)"/>
        <s v="Специфичан IgE на нутритивне алергене у серуму - блот метода"/>
        <s v="Специфичан IgE на инхалаторне алергене у серуму - блот метода"/>
        <s v="Укупан IgE у серуму – ELISA"/>
        <s v="Хемоглобин (крв) (FOBT) у фецесу - имунохемијски "/>
        <s v="Макроскопски налаз у преуларног пунктата "/>
        <s v="Бактериолошки преглед биолошког материјала на Corynebacterium diphtheriae групу "/>
        <s v="Бактериолошки преглед бриса носа"/>
        <s v="Бактериолошки преглед бриса носа на клицоноштво (S. aureus, (MRSA), S. Pneumoniae и др) "/>
        <s v="Бактерилошки преглед бриса спољашњег ушног канала или површинске ране"/>
        <s v="Бактериолошки преглед бриса спољашњих гениталија или вагине или цервикса или уретрее"/>
        <s v="Бактериолошки преглед бриса ждрела"/>
        <s v="Бактериолошки преглед бриса ждрела на клицоноштво (S. aureus, (MRSA), S. Pneumoniae и др) "/>
        <s v="Бактериолошки преглед дубоке ране односно гноја односно пунктата односно ексудата односно биоптата"/>
        <s v="Бактериолошки преглед експримата простате или сперме"/>
        <s v="Бактериолошки преглед интраваскуларних катетера (семиквантитативно)"/>
        <s v="Бакериолошки преглед искашљаја или трахеалног аспирата или бронхоалвеоларног лавата"/>
        <s v="Бактериолошки преглед ока или коњуктивите "/>
        <s v="Бактериолошки преглед столице на Salmonella spp., Shigella spp. I Campylobacter spp. "/>
        <s v="Бактериолошки преглед столице за Yersinia enterocolitica/pseudotuberculosis"/>
        <s v="Бактериолошки преглед узорака на Neisseria gonorrhoeae"/>
        <s v="Биохемијска идентификација аеробних бактерија"/>
        <s v="Биохемијска идентификација бета-хемолитичног стрептокока"/>
        <s v="Биохемијска идентификација ентеробактерија тестовима припремљеним у лабораторији"/>
        <s v="Биохемијска идентификација Еnterococcus врста"/>
        <s v="Бихемијска идентификација Moraxella врста"/>
        <s v="Бактеријска идентификасија Streptococcus pneumoniae"/>
        <s v="Детекција антигена Helicobacter pylori-имунохроматографским тестом"/>
        <s v="Детекција антигена Legionella pneumophila (u urinu) - тестом имуноглутинације"/>
        <s v="Детекција бета-лактамаза проширеног спектра за Грам негативне бактерије (фенотипска)"/>
        <s v="Детекција бета-лактамаза за Грам позитивне бактерије (фенотипска)"/>
        <s v="Детекција карбапенемаза за Грам негативе бактерије (фенотипска)"/>
        <s v="Директна детекција бактеријских антигена у биолошком материјалу комерцијалним тестом"/>
        <s v="Доказивање продукције или присуства токсина Clostriduim difficilae A или В"/>
        <s v="Брзи квалитативни тест за детекцију Clostridium difficilae GDH Ag у столици"/>
        <s v="Хемокултура аеробно, конвенционална"/>
        <s v="Хемокултура анаеробно, конвенционална"/>
        <s v="Идентификација Haemophilus врста факторима раста"/>
        <s v="Биохемијска идентификација Yersinia enterocolitica/pseudotuberculosis"/>
        <s v="Биохемијска идентификација Salmonella enterica subsp. enterica"/>
        <s v="Биохемијска идентификација Shigella spp."/>
        <s v="Испитивање антибиотске осетљивости бактерија, _x000a_диск-дифузионом методом на другу и/или _x000a_трећу линију"/>
        <s v="Испитавање антибиотске осетљивости бактерија, диск-дифузионом методом на прву линију"/>
        <s v="Детекција присуства и испитивање антибиотске осетљивости U.-urealyticum- и M. hominis "/>
        <s v="Изолација микроорганизама субкултуром"/>
        <s v="Микроскопски преглед бојеног препарата"/>
        <s v="Одређивање вредности МИК-а (минималне инхибиторне концентрације) за један антибиотик (градијент или Е-тест)"/>
        <s v="Преглед вагиналног бриса на бактеријску вагинозу прегледом бојеног препарата"/>
        <s v="Серолошка идентификација бета - хемолитичног стрептокока комерцијалним тестом"/>
        <s v="Серолошка идентификација серогрупе Salmonella enerica"/>
        <s v="Серолошка идентификација Salmonella Enteritidis, Salmonella Typhi"/>
        <s v="Серолошка идентификација Shigella flexneri, Shigella sonnei"/>
        <s v="Серолошка идентификација Staphylococcus aureus"/>
        <s v="Уринокултура"/>
        <s v="Узимање биолошког материјала за микробиолошки преглед"/>
        <s v="Узимање биолошког материјала за микробиолошки преглед у транспортну подлогу"/>
        <s v="Детекција антигена Rota вируса у столици"/>
        <s v="Изолација и идентификација вируса (HSV, VZV, CMV и др.)"/>
        <s v="Узимање назофарингеалног и/или орофарингеалног бриса за преглед на присуство SARS-CoV-2 вируса у транспортну подлогу, у амбуланти"/>
        <s v="Узимање материјала (назофарингеални брис), салива и др.) у циљу доказивања вирусног Ag SARS - CoV-2"/>
        <s v="Детекција вирусног Ag SARS - CoV-2 квалитативном методом"/>
        <s v="Брзи тест за детекцију копро-антигена Entamoeba histolytica/dispar, Cryptosporidium, Giardia"/>
        <s v="Идентификација ектопаразита"/>
        <s v="Идентификација паразита (хелминти)"/>
        <s v="Изолација цревних протозоа из столице (Entamoeba histolytica или друго)"/>
        <s v="Изолација и идентификација слободних живећих амеба (Acanthamoeba или друго)"/>
        <s v="Изолација Trichomonas vaginalis"/>
        <s v="Паразитолошки преглед клиничког узорака осим столице преглед нативног препарата"/>
        <s v="Преглед на антигене паразите - имунохроматографски тест"/>
        <s v="Преглед перинарног отиска на хелмите (Enterobius или друго)"/>
        <s v="Преглед столице на ларве хелмината"/>
        <s v="Преглед столице на паразите - методом концентрације"/>
        <s v="Преглед столице на паразите (негативни препарат)"/>
        <s v="Преглед узорка на демидикозу, шугу и друге ектопаразитозе"/>
        <s v="Антимикограм - bujon dilucioni тест (по једном антимикотику)"/>
        <s v="Директан бојени препарат на гљиве"/>
        <s v="Директан нативан препарат на гљиве"/>
        <s v="Хемокултура на гљиве класичном методом"/>
        <s v="Бреглед бриса на гљиве"/>
        <s v="Идентификација културе квасница"/>
        <s v="Преглед осталих биолошких узорака на гљиве"/>
        <s v="Преглед узорака из примарно стерилних регија на гљиве"/>
        <s v="Израда једног необојеног  серијског  препарата"/>
        <s v="Преглед размаза пунктата"/>
        <s v="Преглед размаза спутума"/>
        <s v="Бактериолошки преглед столице на Bacillus cereus"/>
        <s v="Радиографско снимање хумеруса" u="1"/>
        <s v="EX TEMPORE анализа добијеног материјала" u="1"/>
        <s v="Узимање узорка крви пункцијом за доказивање присуства антитела на вирус SARS-CoV-2, у амбуланти" u="1"/>
        <s v="Треће или супервизијско читање радиографског снимка дојке у оквиру организованог скрининга" u="1"/>
        <s v="SVAB биопсија дојке" u="1"/>
        <s v="Хемодијализа" u="1"/>
        <s v="Континуирана перитонеална дијализа, дугорочна" u="1"/>
        <s v="Конусна биопсија ласером" u="1"/>
        <s v="Фибероптичка колоноскопија до цекума; дуга колоноскопија" u="1"/>
        <s v="Интермитентна перитонеална диализа, дугорочна" u="1"/>
        <s v="Орално давање фармаколошког средства, друго и некласификовано фармаколошко средство-давање свих преосталих лекова" u="1"/>
        <s v="Хемодијафилтрација" u="1"/>
        <s v="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" u="1"/>
        <s v="Одређивање еозинофила у секрету носа" u="1"/>
        <s v="Флуороскопија" u="1"/>
        <s v="Преглед  CORE  биопсије дојке" u="1"/>
        <s v="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" u="1"/>
        <s v="Интермитентна перитонеумска дијализа -IPD (болнички вид хроничног лечења)" u="1"/>
        <s v="Отворена биопсија дојке" u="1"/>
        <s v="Радиографско снимањe дојки,обострано" u="1"/>
        <s v="Циљана биопсија дојке или ендоцервикална киретажа" u="1"/>
        <s v="ТЕРАПИЈСКЕ УСЛУГЕ" u="1"/>
        <s v="Интермитентна хемодиафилтрација" u="1"/>
        <s v="Бихемијски тест комерцијалним диском/таблетом" u="1"/>
        <s v="Континуирана амбулаторна перитонеумска дијализа-CAPD" u="1"/>
        <s v="Уллтразвучни преглед дојки" u="1"/>
        <s v="Ексфолијативна цитологија ткива репродуктивних органа жене-неаутоматизована припрема и аутоматизовано бојење" u="1"/>
        <s v="Квалитативо одређивање IgM и/или IgG антитела на вирус SARS-CoV-2 имунохроматографским тестом" u="1"/>
        <s v="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" u="1"/>
        <s v="Снимање просечног сигнаа ЕКГ-а" u="1"/>
        <s v="Интрамускуларнодавање фармаколошког средства анти-инфективно средство" u="1"/>
        <s v="Прво читање радиографског снимка дојке у оквиру организованог скрининга" u="1"/>
        <s v="Преглед  биоптата тумора дојке" u="1"/>
        <s v="ДИЈАГНОСТИЧКЕ УСЛУГЕ" u="1"/>
        <s v="Супервизијско тумачење ПАП налаза у организованом скринингу карцинома грлића материце" u="1"/>
        <s v="Преглед конизата цервикса" u="1"/>
        <s v="Аутоматска перитонеумска дијализа -APD" u="1"/>
        <s v="Преглед дела цервикса добијеног методом &quot;омчице&quot;" u="1"/>
        <s v="Појединачна пријава заразне болести" u="1"/>
        <s v="Интравенско давање фармаколошког средства, електорлит" u="1"/>
        <s v="Друго читање радиографског снимка дојке у оквиру организованог скрининга" u="1"/>
        <s v="Интравенско давање фармаколочког средства, електролит" u="1"/>
        <s v="Интравенско давање фармаколошког средства, електролит" u="1"/>
        <s v="Интравеснко давање фармаколочког средства, електролит" u="1"/>
        <s v="Орално давање фармаколочког средства, друго и некласификовано фармаколошко средство" u="1"/>
        <s v="Нископропусна хемодијализа" u="1"/>
        <s v="Тест оптерећења у сврхе процене респираторног статуса" u="1"/>
        <s v="Тест оптерећења у сврху процене респираторног статуса" u="1"/>
        <s v="CORE биопсија дојке" u="1"/>
        <s v="Високопропусна хемодијализа" u="1"/>
        <s v="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" u="1"/>
        <s v="Интравенско давање фармаколошког средства, хранлјива супстанца" u="1"/>
        <s v="Терапијска плазмафереза" u="1"/>
      </sharedItems>
    </cacheField>
    <cacheField name="Амбулантни (Извршено у 2024.)" numFmtId="0">
      <sharedItems containsString="0" containsBlank="1" containsNumber="1" containsInteger="1" minValue="1" maxValue="6879"/>
    </cacheField>
    <cacheField name="Амбулантни (План за 2025.)" numFmtId="0">
      <sharedItems containsString="0" containsBlank="1" containsNumber="1" containsInteger="1" minValue="1" maxValue="5760"/>
    </cacheField>
    <cacheField name="Стационарни (Извршено у 2024.)" numFmtId="0">
      <sharedItems containsString="0" containsBlank="1" containsNumber="1" containsInteger="1" minValue="1" maxValue="75705"/>
    </cacheField>
    <cacheField name="Стационарни (План за 2025.)" numFmtId="0">
      <sharedItems containsString="0" containsBlank="1" containsNumber="1" containsInteger="1" minValue="1" maxValue="71928"/>
    </cacheField>
    <cacheField name="Укупно (Извршено у 2024.)" numFmtId="0">
      <sharedItems containsString="0" containsBlank="1" containsNumber="1" containsInteger="1" minValue="0" maxValue="75705"/>
    </cacheField>
    <cacheField name="Укупно (План за 2025.)" numFmtId="0">
      <sharedItems containsString="0" containsBlank="1" containsNumber="1" containsInteger="1" minValue="0" maxValue="719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7">
  <r>
    <x v="0"/>
    <m/>
    <x v="0"/>
    <x v="0"/>
    <m/>
    <m/>
    <m/>
    <m/>
    <m/>
    <m/>
  </r>
  <r>
    <x v="0"/>
    <s v="Специјалистички прегледи"/>
    <x v="0"/>
    <x v="0"/>
    <m/>
    <m/>
    <m/>
    <m/>
    <m/>
    <m/>
  </r>
  <r>
    <x v="0"/>
    <s v="Сви прегледи укупно"/>
    <x v="0"/>
    <x v="0"/>
    <n v="6879"/>
    <n v="5760"/>
    <n v="2348"/>
    <n v="1830"/>
    <n v="9227"/>
    <n v="7590"/>
  </r>
  <r>
    <x v="1"/>
    <s v="Специјалистички прегледи"/>
    <x v="1"/>
    <x v="1"/>
    <n v="1473"/>
    <n v="1210"/>
    <n v="262"/>
    <n v="690"/>
    <n v="1735"/>
    <n v="1900"/>
  </r>
  <r>
    <x v="1"/>
    <s v="Специјалистички прегледи"/>
    <x v="2"/>
    <x v="2"/>
    <n v="704"/>
    <n v="600"/>
    <m/>
    <m/>
    <n v="704"/>
    <n v="600"/>
  </r>
  <r>
    <x v="2"/>
    <s v="Специјалистички прегледи"/>
    <x v="1"/>
    <x v="1"/>
    <n v="1611"/>
    <n v="1200"/>
    <n v="2005"/>
    <n v="1000"/>
    <n v="3616"/>
    <n v="2200"/>
  </r>
  <r>
    <x v="2"/>
    <s v="Специјалистички прегледи"/>
    <x v="2"/>
    <x v="2"/>
    <n v="857"/>
    <n v="1200"/>
    <m/>
    <m/>
    <n v="857"/>
    <n v="1200"/>
  </r>
  <r>
    <x v="3"/>
    <s v="Специјалистички прегледи"/>
    <x v="1"/>
    <x v="1"/>
    <n v="1014"/>
    <n v="650"/>
    <n v="27"/>
    <n v="100"/>
    <n v="1041"/>
    <n v="750"/>
  </r>
  <r>
    <x v="3"/>
    <s v="Специјалистички прегледи"/>
    <x v="2"/>
    <x v="2"/>
    <n v="1220"/>
    <n v="900"/>
    <m/>
    <m/>
    <n v="1220"/>
    <n v="900"/>
  </r>
  <r>
    <x v="1"/>
    <s v="Специјалистички прегледи"/>
    <x v="3"/>
    <x v="3"/>
    <m/>
    <m/>
    <n v="54"/>
    <n v="40"/>
    <n v="54"/>
    <n v="40"/>
  </r>
  <r>
    <x v="0"/>
    <m/>
    <x v="0"/>
    <x v="0"/>
    <m/>
    <m/>
    <m/>
    <m/>
    <m/>
    <m/>
  </r>
  <r>
    <x v="0"/>
    <s v="Здравствене услуге"/>
    <x v="0"/>
    <x v="0"/>
    <m/>
    <m/>
    <m/>
    <m/>
    <m/>
    <m/>
  </r>
  <r>
    <x v="0"/>
    <s v="Све услуге укупно"/>
    <x v="0"/>
    <x v="0"/>
    <m/>
    <m/>
    <m/>
    <m/>
    <m/>
    <m/>
  </r>
  <r>
    <x v="0"/>
    <s v="Остале услуге"/>
    <x v="0"/>
    <x v="0"/>
    <m/>
    <m/>
    <m/>
    <m/>
    <m/>
    <m/>
  </r>
  <r>
    <x v="3"/>
    <s v="ДИЈАГНОСТИЧКЕ УСЛУГЕ"/>
    <x v="4"/>
    <x v="4"/>
    <n v="213"/>
    <n v="51"/>
    <n v="29"/>
    <n v="120"/>
    <n v="242"/>
    <n v="171"/>
  </r>
  <r>
    <x v="3"/>
    <s v="ДИЈАГНОСТИЧКЕ УСЛУГЕ"/>
    <x v="5"/>
    <x v="5"/>
    <m/>
    <n v="2"/>
    <m/>
    <n v="30"/>
    <n v="0"/>
    <n v="32"/>
  </r>
  <r>
    <x v="3"/>
    <s v="ДИЈАГНОСТИЧКЕ УСЛУГЕ"/>
    <x v="6"/>
    <x v="6"/>
    <m/>
    <n v="2"/>
    <m/>
    <n v="30"/>
    <n v="0"/>
    <n v="32"/>
  </r>
  <r>
    <x v="3"/>
    <s v="ДИЈАГНОСТИЧКЕ УСЛУГЕ"/>
    <x v="7"/>
    <x v="7"/>
    <n v="462"/>
    <n v="446"/>
    <n v="236"/>
    <n v="352"/>
    <n v="698"/>
    <n v="798"/>
  </r>
  <r>
    <x v="3"/>
    <s v="ДИЈАГНОСТИЧКЕ УСЛУГЕ"/>
    <x v="8"/>
    <x v="8"/>
    <n v="53"/>
    <n v="10"/>
    <n v="38"/>
    <n v="32"/>
    <n v="91"/>
    <n v="42"/>
  </r>
  <r>
    <x v="3"/>
    <s v="ДИЈАГНОСТИЧКЕ УСЛУГЕ"/>
    <x v="9"/>
    <x v="9"/>
    <n v="69"/>
    <n v="100"/>
    <n v="47"/>
    <n v="100"/>
    <n v="116"/>
    <n v="200"/>
  </r>
  <r>
    <x v="3"/>
    <s v="ДИЈАГНОСТИЧКЕ УСЛУГЕ"/>
    <x v="10"/>
    <x v="10"/>
    <n v="72"/>
    <n v="10"/>
    <n v="78"/>
    <n v="50"/>
    <n v="150"/>
    <n v="60"/>
  </r>
  <r>
    <x v="3"/>
    <s v="ДИЈАГНОСТИЧКЕ УСЛУГЕ"/>
    <x v="11"/>
    <x v="11"/>
    <m/>
    <m/>
    <m/>
    <n v="5"/>
    <n v="0"/>
    <n v="5"/>
  </r>
  <r>
    <x v="3"/>
    <s v="ДИЈАГНОСТИЧКЕ УСЛУГЕ"/>
    <x v="12"/>
    <x v="12"/>
    <m/>
    <m/>
    <m/>
    <n v="20"/>
    <n v="0"/>
    <n v="20"/>
  </r>
  <r>
    <x v="3"/>
    <s v="ДИЈАГНОСТИЧКЕ УСЛУГЕ"/>
    <x v="13"/>
    <x v="13"/>
    <m/>
    <n v="20"/>
    <m/>
    <m/>
    <n v="0"/>
    <n v="20"/>
  </r>
  <r>
    <x v="3"/>
    <s v="ДИЈАГНОСТИЧКЕ УСЛУГЕ"/>
    <x v="14"/>
    <x v="14"/>
    <n v="35"/>
    <n v="30"/>
    <m/>
    <m/>
    <n v="35"/>
    <n v="30"/>
  </r>
  <r>
    <x v="3"/>
    <s v="ДИЈАГНОСТИЧКЕ УСЛУГЕ"/>
    <x v="15"/>
    <x v="15"/>
    <m/>
    <n v="5"/>
    <m/>
    <m/>
    <n v="0"/>
    <n v="5"/>
  </r>
  <r>
    <x v="3"/>
    <s v="ДИЈАГНОСТИЧКЕ УСЛУГЕ"/>
    <x v="16"/>
    <x v="16"/>
    <n v="139"/>
    <n v="300"/>
    <m/>
    <m/>
    <n v="139"/>
    <n v="300"/>
  </r>
  <r>
    <x v="3"/>
    <s v="ДИЈАГНОСТИЧКЕ УСЛУГЕ"/>
    <x v="17"/>
    <x v="17"/>
    <n v="2326"/>
    <n v="1665"/>
    <m/>
    <m/>
    <n v="2326"/>
    <n v="1665"/>
  </r>
  <r>
    <x v="0"/>
    <m/>
    <x v="0"/>
    <x v="0"/>
    <m/>
    <m/>
    <m/>
    <m/>
    <m/>
    <m/>
  </r>
  <r>
    <x v="0"/>
    <m/>
    <x v="0"/>
    <x v="0"/>
    <m/>
    <m/>
    <m/>
    <m/>
    <m/>
    <m/>
  </r>
  <r>
    <x v="3"/>
    <s v="ТЕРАПИЈСКЕ УСЛУГЕ"/>
    <x v="18"/>
    <x v="18"/>
    <n v="8"/>
    <n v="5"/>
    <n v="6"/>
    <n v="5"/>
    <n v="14"/>
    <n v="10"/>
  </r>
  <r>
    <x v="3"/>
    <s v="ТЕРАПИЈСКЕ УСЛУГЕ"/>
    <x v="19"/>
    <x v="19"/>
    <n v="10"/>
    <n v="10"/>
    <n v="1450"/>
    <n v="1478"/>
    <n v="1460"/>
    <n v="1488"/>
  </r>
  <r>
    <x v="3"/>
    <s v="ТЕРАПИЈСКЕ УСЛУГЕ"/>
    <x v="20"/>
    <x v="20"/>
    <m/>
    <m/>
    <m/>
    <n v="200"/>
    <n v="0"/>
    <n v="200"/>
  </r>
  <r>
    <x v="3"/>
    <s v="ТЕРАПИЈСКЕ УСЛУГЕ"/>
    <x v="21"/>
    <x v="21"/>
    <m/>
    <m/>
    <n v="1841"/>
    <n v="100"/>
    <n v="1841"/>
    <n v="100"/>
  </r>
  <r>
    <x v="3"/>
    <s v="ТЕРАПИЈСКЕ УСЛУГЕ"/>
    <x v="22"/>
    <x v="22"/>
    <m/>
    <m/>
    <n v="2187"/>
    <n v="1000"/>
    <n v="2187"/>
    <n v="1000"/>
  </r>
  <r>
    <x v="3"/>
    <s v="ТЕРАПИЈСКЕ УСЛУГЕ"/>
    <x v="23"/>
    <x v="23"/>
    <m/>
    <m/>
    <n v="2019"/>
    <n v="1000"/>
    <n v="2019"/>
    <n v="1000"/>
  </r>
  <r>
    <x v="3"/>
    <s v="ТЕРАПИЈСКЕ УСЛУГЕ"/>
    <x v="24"/>
    <x v="24"/>
    <n v="148"/>
    <n v="105"/>
    <m/>
    <m/>
    <n v="148"/>
    <n v="105"/>
  </r>
  <r>
    <x v="3"/>
    <s v="ТЕРАПИЈСКЕ УСЛУГЕ"/>
    <x v="25"/>
    <x v="25"/>
    <n v="287"/>
    <n v="105"/>
    <n v="1982"/>
    <n v="1540"/>
    <n v="2269"/>
    <n v="1645"/>
  </r>
  <r>
    <x v="3"/>
    <s v="ТЕРАПИЈСКЕ УСЛУГЕ"/>
    <x v="26"/>
    <x v="26"/>
    <n v="1092"/>
    <n v="200"/>
    <n v="17404"/>
    <n v="17124"/>
    <n v="18496"/>
    <n v="17324"/>
  </r>
  <r>
    <x v="3"/>
    <s v="ТЕРАПИЈСКЕ УСЛУГЕ"/>
    <x v="27"/>
    <x v="27"/>
    <m/>
    <m/>
    <n v="2702"/>
    <n v="1300"/>
    <n v="2702"/>
    <n v="1300"/>
  </r>
  <r>
    <x v="3"/>
    <s v="ТЕРАПИЈСКЕ УСЛУГЕ"/>
    <x v="28"/>
    <x v="28"/>
    <m/>
    <m/>
    <n v="2170"/>
    <n v="700"/>
    <n v="2170"/>
    <n v="700"/>
  </r>
  <r>
    <x v="3"/>
    <s v="ТЕРАПИЈСКЕ УСЛУГЕ"/>
    <x v="29"/>
    <x v="29"/>
    <m/>
    <m/>
    <n v="1970"/>
    <n v="500"/>
    <n v="1970"/>
    <n v="500"/>
  </r>
  <r>
    <x v="3"/>
    <s v="ТЕРАПИЈСКЕ УСЛУГЕ"/>
    <x v="30"/>
    <x v="30"/>
    <m/>
    <m/>
    <n v="1958"/>
    <n v="1020"/>
    <n v="1958"/>
    <n v="1020"/>
  </r>
  <r>
    <x v="3"/>
    <s v="ТЕРАПИЈСКЕ УСЛУГЕ"/>
    <x v="31"/>
    <x v="31"/>
    <n v="1"/>
    <n v="1"/>
    <n v="815"/>
    <n v="300"/>
    <n v="816"/>
    <n v="301"/>
  </r>
  <r>
    <x v="3"/>
    <s v="ТЕРАПИЈСКЕ УСЛУГЕ"/>
    <x v="32"/>
    <x v="32"/>
    <n v="15"/>
    <n v="5"/>
    <n v="279"/>
    <n v="150"/>
    <n v="294"/>
    <n v="155"/>
  </r>
  <r>
    <x v="3"/>
    <s v="ТЕРАПИЈСКЕ УСЛУГЕ"/>
    <x v="33"/>
    <x v="33"/>
    <n v="103"/>
    <n v="15"/>
    <n v="762"/>
    <n v="1250"/>
    <n v="865"/>
    <n v="1265"/>
  </r>
  <r>
    <x v="3"/>
    <s v="ТЕРАПИЈСКЕ УСЛУГЕ"/>
    <x v="34"/>
    <x v="34"/>
    <m/>
    <m/>
    <n v="152"/>
    <n v="80"/>
    <n v="152"/>
    <n v="80"/>
  </r>
  <r>
    <x v="3"/>
    <s v="ТЕРАПИЈСКЕ УСЛУГЕ"/>
    <x v="35"/>
    <x v="35"/>
    <n v="3"/>
    <n v="10"/>
    <n v="84"/>
    <n v="105"/>
    <n v="87"/>
    <n v="115"/>
  </r>
  <r>
    <x v="3"/>
    <s v="ТЕРАПИЈСКЕ УСЛУГЕ"/>
    <x v="36"/>
    <x v="36"/>
    <m/>
    <m/>
    <n v="202"/>
    <n v="50"/>
    <n v="202"/>
    <n v="50"/>
  </r>
  <r>
    <x v="3"/>
    <s v="ТЕРАПИЈСКЕ УСЛУГЕ"/>
    <x v="37"/>
    <x v="37"/>
    <n v="9"/>
    <n v="1"/>
    <n v="359"/>
    <n v="250"/>
    <n v="368"/>
    <n v="251"/>
  </r>
  <r>
    <x v="3"/>
    <s v="ТЕРАПИЈСКЕ УСЛУГЕ"/>
    <x v="38"/>
    <x v="38"/>
    <m/>
    <m/>
    <n v="240"/>
    <n v="100"/>
    <n v="240"/>
    <n v="100"/>
  </r>
  <r>
    <x v="3"/>
    <s v="ТЕРАПИЈСКЕ УСЛУГЕ"/>
    <x v="39"/>
    <x v="39"/>
    <m/>
    <m/>
    <n v="26"/>
    <n v="22"/>
    <n v="26"/>
    <n v="22"/>
  </r>
  <r>
    <x v="3"/>
    <s v="ТЕРАПИЈСКЕ УСЛУГЕ"/>
    <x v="40"/>
    <x v="40"/>
    <n v="1331"/>
    <n v="200"/>
    <n v="11512"/>
    <n v="6500"/>
    <n v="12843"/>
    <n v="6700"/>
  </r>
  <r>
    <x v="0"/>
    <m/>
    <x v="0"/>
    <x v="0"/>
    <m/>
    <m/>
    <m/>
    <m/>
    <m/>
    <m/>
  </r>
  <r>
    <x v="0"/>
    <m/>
    <x v="0"/>
    <x v="0"/>
    <m/>
    <m/>
    <m/>
    <m/>
    <m/>
    <m/>
  </r>
  <r>
    <x v="1"/>
    <s v="ДИЈАГНОСТИЧКЕ УСЛУГЕ"/>
    <x v="41"/>
    <x v="41"/>
    <m/>
    <n v="5"/>
    <n v="1728"/>
    <n v="1995"/>
    <n v="1728"/>
    <n v="2000"/>
  </r>
  <r>
    <x v="1"/>
    <s v="ДИЈАГНОСТИЧКЕ УСЛУГЕ"/>
    <x v="42"/>
    <x v="42"/>
    <m/>
    <n v="10"/>
    <m/>
    <n v="5"/>
    <n v="0"/>
    <n v="15"/>
  </r>
  <r>
    <x v="1"/>
    <s v="ДИЈАГНОСТИЧКЕ УСЛУГЕ"/>
    <x v="43"/>
    <x v="43"/>
    <m/>
    <m/>
    <n v="246"/>
    <n v="80"/>
    <n v="246"/>
    <n v="80"/>
  </r>
  <r>
    <x v="1"/>
    <s v="ДИЈАГНОСТИЧКЕ УСЛУГЕ"/>
    <x v="44"/>
    <x v="44"/>
    <m/>
    <n v="30"/>
    <m/>
    <n v="70"/>
    <n v="0"/>
    <n v="100"/>
  </r>
  <r>
    <x v="1"/>
    <s v="ДИЈАГНОСТИЧКЕ УСЛУГЕ"/>
    <x v="5"/>
    <x v="5"/>
    <m/>
    <n v="120"/>
    <m/>
    <n v="1100"/>
    <n v="0"/>
    <n v="1220"/>
  </r>
  <r>
    <x v="1"/>
    <s v="ДИЈАГНОСТИЧКЕ УСЛУГЕ"/>
    <x v="6"/>
    <x v="6"/>
    <m/>
    <n v="120"/>
    <m/>
    <n v="1100"/>
    <n v="0"/>
    <n v="1220"/>
  </r>
  <r>
    <x v="1"/>
    <s v="ДИЈАГНОСТИЧКЕ УСЛУГЕ"/>
    <x v="7"/>
    <x v="7"/>
    <n v="1746"/>
    <n v="800"/>
    <n v="2582"/>
    <n v="3700"/>
    <n v="4328"/>
    <n v="4500"/>
  </r>
  <r>
    <x v="1"/>
    <s v="ДИЈАГНОСТИЧКЕ УСЛУГЕ"/>
    <x v="8"/>
    <x v="8"/>
    <n v="124"/>
    <n v="120"/>
    <n v="3007"/>
    <n v="2800"/>
    <n v="3131"/>
    <n v="2920"/>
  </r>
  <r>
    <x v="1"/>
    <s v="ДИЈАГНОСТИЧКЕ УСЛУГЕ"/>
    <x v="45"/>
    <x v="45"/>
    <m/>
    <m/>
    <n v="1860"/>
    <n v="1000"/>
    <n v="1860"/>
    <n v="1000"/>
  </r>
  <r>
    <x v="1"/>
    <s v="ДИЈАГНОСТИЧКЕ УСЛУГЕ"/>
    <x v="9"/>
    <x v="9"/>
    <n v="40"/>
    <n v="70"/>
    <n v="26"/>
    <n v="60"/>
    <n v="66"/>
    <n v="130"/>
  </r>
  <r>
    <x v="1"/>
    <s v="ДИЈАГНОСТИЧКЕ УСЛУГЕ"/>
    <x v="46"/>
    <x v="46"/>
    <m/>
    <m/>
    <n v="18"/>
    <n v="30"/>
    <n v="18"/>
    <n v="30"/>
  </r>
  <r>
    <x v="1"/>
    <s v="ДИЈАГНОСТИЧКЕ УСЛУГЕ"/>
    <x v="10"/>
    <x v="10"/>
    <n v="97"/>
    <n v="150"/>
    <n v="6384"/>
    <n v="4500"/>
    <n v="6481"/>
    <n v="4650"/>
  </r>
  <r>
    <x v="1"/>
    <s v="ДИЈАГНОСТИЧКЕ УСЛУГЕ"/>
    <x v="47"/>
    <x v="47"/>
    <m/>
    <m/>
    <m/>
    <n v="2"/>
    <n v="0"/>
    <n v="2"/>
  </r>
  <r>
    <x v="1"/>
    <s v="ДИЈАГНОСТИЧКЕ УСЛУГЕ"/>
    <x v="48"/>
    <x v="48"/>
    <n v="4"/>
    <n v="2"/>
    <n v="34"/>
    <n v="28"/>
    <n v="38"/>
    <n v="30"/>
  </r>
  <r>
    <x v="1"/>
    <s v="ДИЈАГНОСТИЧКЕ УСЛУГЕ"/>
    <x v="49"/>
    <x v="49"/>
    <n v="2"/>
    <n v="1"/>
    <n v="286"/>
    <n v="200"/>
    <n v="288"/>
    <n v="201"/>
  </r>
  <r>
    <x v="1"/>
    <s v="ДИЈАГНОСТИЧКЕ УСЛУГЕ"/>
    <x v="50"/>
    <x v="50"/>
    <n v="7"/>
    <n v="5"/>
    <n v="49"/>
    <n v="65"/>
    <n v="56"/>
    <n v="70"/>
  </r>
  <r>
    <x v="1"/>
    <s v="ДИЈАГНОСТИЧКЕ УСЛУГЕ"/>
    <x v="51"/>
    <x v="51"/>
    <m/>
    <m/>
    <n v="3"/>
    <n v="15"/>
    <n v="3"/>
    <n v="15"/>
  </r>
  <r>
    <x v="1"/>
    <s v="ДИЈАГНОСТИЧКЕ УСЛУГЕ"/>
    <x v="52"/>
    <x v="52"/>
    <n v="31"/>
    <n v="12"/>
    <n v="271"/>
    <n v="275"/>
    <n v="302"/>
    <n v="287"/>
  </r>
  <r>
    <x v="1"/>
    <s v="ДИЈАГНОСТИЧКЕ УСЛУГЕ"/>
    <x v="53"/>
    <x v="53"/>
    <n v="31"/>
    <n v="12"/>
    <n v="271"/>
    <n v="275"/>
    <n v="302"/>
    <n v="287"/>
  </r>
  <r>
    <x v="1"/>
    <s v="ДИЈАГНОСТИЧКЕ УСЛУГЕ"/>
    <x v="54"/>
    <x v="54"/>
    <m/>
    <m/>
    <n v="1"/>
    <n v="5"/>
    <n v="1"/>
    <n v="5"/>
  </r>
  <r>
    <x v="1"/>
    <s v="ДИЈАГНОСТИЧКЕ УСЛУГЕ"/>
    <x v="55"/>
    <x v="55"/>
    <m/>
    <m/>
    <n v="1"/>
    <n v="5"/>
    <n v="1"/>
    <n v="5"/>
  </r>
  <r>
    <x v="1"/>
    <s v="ДИЈАГНОСТИЧКЕ УСЛУГЕ"/>
    <x v="56"/>
    <x v="56"/>
    <n v="29"/>
    <n v="10"/>
    <n v="213"/>
    <n v="225"/>
    <n v="242"/>
    <n v="235"/>
  </r>
  <r>
    <x v="1"/>
    <s v="ДИЈАГНОСТИЧКЕ УСЛУГЕ"/>
    <x v="57"/>
    <x v="57"/>
    <n v="3"/>
    <n v="8"/>
    <n v="58"/>
    <n v="62"/>
    <n v="61"/>
    <n v="70"/>
  </r>
  <r>
    <x v="1"/>
    <s v="ДИЈАГНОСТИЧКЕ УСЛУГЕ"/>
    <x v="58"/>
    <x v="58"/>
    <n v="28"/>
    <n v="10"/>
    <n v="215"/>
    <n v="225"/>
    <n v="243"/>
    <n v="235"/>
  </r>
  <r>
    <x v="1"/>
    <s v="ДИЈАГНОСТИЧКЕ УСЛУГЕ"/>
    <x v="59"/>
    <x v="59"/>
    <n v="19"/>
    <n v="100"/>
    <n v="309"/>
    <n v="1500"/>
    <n v="328"/>
    <n v="1600"/>
  </r>
  <r>
    <x v="1"/>
    <s v="ДИЈАГНОСТИЧКЕ УСЛУГЕ"/>
    <x v="60"/>
    <x v="60"/>
    <n v="19"/>
    <n v="100"/>
    <m/>
    <m/>
    <n v="19"/>
    <n v="100"/>
  </r>
  <r>
    <x v="1"/>
    <s v="ДИЈАГНОСТИЧКЕ УСЛУГЕ"/>
    <x v="11"/>
    <x v="11"/>
    <m/>
    <m/>
    <m/>
    <n v="10"/>
    <n v="0"/>
    <n v="10"/>
  </r>
  <r>
    <x v="1"/>
    <s v="ДИЈАГНОСТИЧКЕ УСЛУГЕ"/>
    <x v="12"/>
    <x v="12"/>
    <m/>
    <m/>
    <m/>
    <n v="2"/>
    <n v="0"/>
    <n v="2"/>
  </r>
  <r>
    <x v="1"/>
    <s v="ДИЈАГНОСТИЧКЕ УСЛУГЕ"/>
    <x v="13"/>
    <x v="13"/>
    <m/>
    <n v="10"/>
    <m/>
    <m/>
    <n v="0"/>
    <n v="10"/>
  </r>
  <r>
    <x v="1"/>
    <s v="ДИЈАГНОСТИЧКЕ УСЛУГЕ"/>
    <x v="14"/>
    <x v="14"/>
    <n v="17"/>
    <n v="5"/>
    <m/>
    <m/>
    <n v="17"/>
    <n v="5"/>
  </r>
  <r>
    <x v="1"/>
    <s v="ДИЈАГНОСТИЧКЕ УСЛУГЕ"/>
    <x v="15"/>
    <x v="15"/>
    <m/>
    <n v="5"/>
    <m/>
    <m/>
    <n v="0"/>
    <n v="5"/>
  </r>
  <r>
    <x v="1"/>
    <s v="ДИЈАГНОСТИЧКЕ УСЛУГЕ"/>
    <x v="16"/>
    <x v="16"/>
    <m/>
    <n v="120"/>
    <m/>
    <m/>
    <n v="0"/>
    <n v="120"/>
  </r>
  <r>
    <x v="1"/>
    <s v="ДИЈАГНОСТИЧКЕ УСЛУГЕ"/>
    <x v="17"/>
    <x v="17"/>
    <n v="2088"/>
    <n v="1500"/>
    <m/>
    <m/>
    <n v="2088"/>
    <n v="1500"/>
  </r>
  <r>
    <x v="1"/>
    <s v="ДИЈАГНОСТИЧКЕ УСЛУГЕ"/>
    <x v="61"/>
    <x v="61"/>
    <m/>
    <m/>
    <n v="827"/>
    <n v="350"/>
    <n v="827"/>
    <n v="350"/>
  </r>
  <r>
    <x v="0"/>
    <m/>
    <x v="0"/>
    <x v="0"/>
    <m/>
    <m/>
    <m/>
    <m/>
    <m/>
    <m/>
  </r>
  <r>
    <x v="0"/>
    <m/>
    <x v="0"/>
    <x v="0"/>
    <m/>
    <m/>
    <m/>
    <m/>
    <m/>
    <m/>
  </r>
  <r>
    <x v="1"/>
    <s v="ТЕРАПИЈСКЕ УСЛУГЕ"/>
    <x v="62"/>
    <x v="62"/>
    <m/>
    <m/>
    <m/>
    <n v="20"/>
    <n v="0"/>
    <n v="20"/>
  </r>
  <r>
    <x v="1"/>
    <s v="ТЕРАПИЈСКЕ УСЛУГЕ"/>
    <x v="63"/>
    <x v="63"/>
    <m/>
    <m/>
    <n v="18"/>
    <n v="20"/>
    <n v="18"/>
    <n v="20"/>
  </r>
  <r>
    <x v="1"/>
    <s v="ТЕРАПИЈСКЕ УСЛУГЕ"/>
    <x v="64"/>
    <x v="64"/>
    <m/>
    <m/>
    <m/>
    <n v="90"/>
    <n v="0"/>
    <n v="90"/>
  </r>
  <r>
    <x v="1"/>
    <s v="ТЕРАПИЈСКЕ УСЛУГЕ"/>
    <x v="65"/>
    <x v="65"/>
    <m/>
    <m/>
    <n v="77"/>
    <n v="40"/>
    <n v="77"/>
    <n v="40"/>
  </r>
  <r>
    <x v="1"/>
    <s v="ТЕРАПИЈСКЕ УСЛУГЕ"/>
    <x v="66"/>
    <x v="66"/>
    <m/>
    <m/>
    <n v="4"/>
    <n v="2"/>
    <n v="4"/>
    <n v="2"/>
  </r>
  <r>
    <x v="1"/>
    <s v="ТЕРАПИЈСКЕ УСЛУГЕ"/>
    <x v="67"/>
    <x v="67"/>
    <m/>
    <m/>
    <n v="9"/>
    <n v="2"/>
    <n v="9"/>
    <n v="2"/>
  </r>
  <r>
    <x v="1"/>
    <s v="ТЕРАПИЈСКЕ УСЛУГЕ"/>
    <x v="18"/>
    <x v="18"/>
    <m/>
    <m/>
    <n v="392"/>
    <n v="100"/>
    <n v="392"/>
    <n v="100"/>
  </r>
  <r>
    <x v="1"/>
    <s v="ТЕРАПИЈСКЕ УСЛУГЕ"/>
    <x v="68"/>
    <x v="68"/>
    <m/>
    <m/>
    <n v="11"/>
    <n v="15"/>
    <n v="11"/>
    <n v="15"/>
  </r>
  <r>
    <x v="1"/>
    <s v="ТЕРАПИЈСКЕ УСЛУГЕ"/>
    <x v="69"/>
    <x v="69"/>
    <m/>
    <m/>
    <m/>
    <n v="2"/>
    <n v="0"/>
    <n v="2"/>
  </r>
  <r>
    <x v="1"/>
    <s v="ТЕРАПИЈСКЕ УСЛУГЕ"/>
    <x v="70"/>
    <x v="70"/>
    <n v="15"/>
    <n v="20"/>
    <n v="69"/>
    <n v="78"/>
    <n v="84"/>
    <n v="98"/>
  </r>
  <r>
    <x v="1"/>
    <s v="ТЕРАПИЈСКЕ УСЛУГЕ"/>
    <x v="71"/>
    <x v="71"/>
    <m/>
    <m/>
    <m/>
    <n v="3"/>
    <n v="0"/>
    <n v="3"/>
  </r>
  <r>
    <x v="1"/>
    <s v="ТЕРАПИЈСКЕ УСЛУГЕ"/>
    <x v="19"/>
    <x v="19"/>
    <m/>
    <m/>
    <n v="4251"/>
    <n v="1500"/>
    <n v="4251"/>
    <n v="1500"/>
  </r>
  <r>
    <x v="1"/>
    <s v="ТЕРАПИЈСКЕ УСЛУГЕ"/>
    <x v="20"/>
    <x v="20"/>
    <m/>
    <m/>
    <n v="1755"/>
    <n v="1500"/>
    <n v="1755"/>
    <n v="1500"/>
  </r>
  <r>
    <x v="1"/>
    <s v="ТЕРАПИЈСКЕ УСЛУГЕ"/>
    <x v="72"/>
    <x v="72"/>
    <m/>
    <m/>
    <n v="45591"/>
    <n v="36376"/>
    <n v="45591"/>
    <n v="36376"/>
  </r>
  <r>
    <x v="1"/>
    <s v="ТЕРАПИЈСКЕ УСЛУГЕ"/>
    <x v="21"/>
    <x v="21"/>
    <m/>
    <m/>
    <n v="34975"/>
    <n v="36382"/>
    <n v="34975"/>
    <n v="36382"/>
  </r>
  <r>
    <x v="1"/>
    <s v="ТЕРАПИЈСКЕ УСЛУГЕ"/>
    <x v="22"/>
    <x v="22"/>
    <m/>
    <m/>
    <n v="45602"/>
    <n v="36382"/>
    <n v="45602"/>
    <n v="36382"/>
  </r>
  <r>
    <x v="1"/>
    <s v="ТЕРАПИЈСКЕ УСЛУГЕ"/>
    <x v="23"/>
    <x v="23"/>
    <m/>
    <m/>
    <n v="45558"/>
    <n v="36382"/>
    <n v="45558"/>
    <n v="36382"/>
  </r>
  <r>
    <x v="1"/>
    <s v="ТЕРАПИЈСКЕ УСЛУГЕ"/>
    <x v="24"/>
    <x v="24"/>
    <m/>
    <n v="12"/>
    <m/>
    <m/>
    <n v="0"/>
    <n v="12"/>
  </r>
  <r>
    <x v="1"/>
    <s v="ТЕРАПИЈСКЕ УСЛУГЕ"/>
    <x v="73"/>
    <x v="73"/>
    <m/>
    <m/>
    <n v="10"/>
    <n v="1"/>
    <n v="10"/>
    <n v="1"/>
  </r>
  <r>
    <x v="1"/>
    <s v="ТЕРАПИЈСКЕ УСЛУГЕ"/>
    <x v="74"/>
    <x v="74"/>
    <m/>
    <m/>
    <n v="11"/>
    <n v="20"/>
    <n v="11"/>
    <n v="20"/>
  </r>
  <r>
    <x v="1"/>
    <s v="ТЕРАПИЈСКЕ УСЛУГЕ"/>
    <x v="75"/>
    <x v="75"/>
    <n v="14"/>
    <n v="10"/>
    <n v="61"/>
    <n v="78"/>
    <n v="75"/>
    <n v="88"/>
  </r>
  <r>
    <x v="1"/>
    <s v="ТЕРАПИЈСКЕ УСЛУГЕ"/>
    <x v="26"/>
    <x v="26"/>
    <m/>
    <m/>
    <n v="75705"/>
    <n v="71928"/>
    <n v="75705"/>
    <n v="71928"/>
  </r>
  <r>
    <x v="1"/>
    <s v="ТЕРАПИЈСКЕ УСЛУГЕ"/>
    <x v="76"/>
    <x v="76"/>
    <m/>
    <m/>
    <m/>
    <n v="5"/>
    <n v="0"/>
    <n v="5"/>
  </r>
  <r>
    <x v="1"/>
    <s v="ТЕРАПИЈСКЕ УСЛУГЕ"/>
    <x v="77"/>
    <x v="77"/>
    <m/>
    <m/>
    <n v="14"/>
    <n v="20"/>
    <n v="14"/>
    <n v="20"/>
  </r>
  <r>
    <x v="1"/>
    <s v="ТЕРАПИЈСКЕ УСЛУГЕ"/>
    <x v="78"/>
    <x v="78"/>
    <m/>
    <m/>
    <n v="15"/>
    <n v="16"/>
    <n v="15"/>
    <n v="16"/>
  </r>
  <r>
    <x v="1"/>
    <s v="ТЕРАПИЈСКЕ УСЛУГЕ"/>
    <x v="79"/>
    <x v="79"/>
    <m/>
    <m/>
    <n v="50"/>
    <n v="27"/>
    <n v="50"/>
    <n v="27"/>
  </r>
  <r>
    <x v="1"/>
    <s v="ТЕРАПИЈСКЕ УСЛУГЕ"/>
    <x v="80"/>
    <x v="80"/>
    <m/>
    <m/>
    <n v="31"/>
    <n v="25"/>
    <n v="31"/>
    <n v="25"/>
  </r>
  <r>
    <x v="1"/>
    <s v="ТЕРАПИЈСКЕ УСЛУГЕ"/>
    <x v="81"/>
    <x v="81"/>
    <m/>
    <m/>
    <n v="27"/>
    <n v="16"/>
    <n v="27"/>
    <n v="16"/>
  </r>
  <r>
    <x v="1"/>
    <s v="ТЕРАПИЈСКЕ УСЛУГЕ"/>
    <x v="82"/>
    <x v="82"/>
    <n v="45"/>
    <n v="30"/>
    <n v="340"/>
    <n v="320"/>
    <n v="385"/>
    <n v="350"/>
  </r>
  <r>
    <x v="1"/>
    <s v="ТЕРАПИЈСКЕ УСЛУГЕ"/>
    <x v="83"/>
    <x v="83"/>
    <n v="17"/>
    <n v="12"/>
    <n v="158"/>
    <n v="275"/>
    <n v="175"/>
    <n v="287"/>
  </r>
  <r>
    <x v="1"/>
    <s v="ТЕРАПИЈСКЕ УСЛУГЕ"/>
    <x v="27"/>
    <x v="27"/>
    <m/>
    <m/>
    <n v="9467"/>
    <n v="13000"/>
    <n v="9467"/>
    <n v="13000"/>
  </r>
  <r>
    <x v="1"/>
    <s v="ТЕРАПИЈСКЕ УСЛУГЕ"/>
    <x v="28"/>
    <x v="28"/>
    <m/>
    <m/>
    <n v="45627"/>
    <n v="36382"/>
    <n v="45627"/>
    <n v="36382"/>
  </r>
  <r>
    <x v="1"/>
    <s v="ТЕРАПИЈСКЕ УСЛУГЕ"/>
    <x v="29"/>
    <x v="29"/>
    <m/>
    <m/>
    <n v="45615"/>
    <n v="36389"/>
    <n v="45615"/>
    <n v="36389"/>
  </r>
  <r>
    <x v="1"/>
    <s v="ТЕРАПИЈСКЕ УСЛУГЕ"/>
    <x v="30"/>
    <x v="30"/>
    <m/>
    <m/>
    <n v="45593"/>
    <n v="36435"/>
    <n v="45593"/>
    <n v="36435"/>
  </r>
  <r>
    <x v="1"/>
    <s v="ТЕРАПИЈСКЕ УСЛУГЕ"/>
    <x v="31"/>
    <x v="31"/>
    <m/>
    <m/>
    <n v="7268"/>
    <n v="4000"/>
    <n v="7268"/>
    <n v="4000"/>
  </r>
  <r>
    <x v="1"/>
    <s v="ТЕРАПИЈСКЕ УСЛУГЕ"/>
    <x v="33"/>
    <x v="33"/>
    <m/>
    <m/>
    <n v="636"/>
    <n v="700"/>
    <n v="636"/>
    <n v="700"/>
  </r>
  <r>
    <x v="1"/>
    <s v="ТЕРАПИЈСКЕ УСЛУГЕ"/>
    <x v="34"/>
    <x v="34"/>
    <n v="5"/>
    <n v="5"/>
    <n v="9169"/>
    <n v="8000"/>
    <n v="9174"/>
    <n v="8005"/>
  </r>
  <r>
    <x v="1"/>
    <s v="ТЕРАПИЈСКЕ УСЛУГЕ"/>
    <x v="35"/>
    <x v="35"/>
    <n v="33"/>
    <n v="15"/>
    <n v="12323"/>
    <n v="9000"/>
    <n v="12356"/>
    <n v="9015"/>
  </r>
  <r>
    <x v="1"/>
    <s v="ТЕРАПИЈСКЕ УСЛУГЕ"/>
    <x v="84"/>
    <x v="84"/>
    <m/>
    <m/>
    <n v="63"/>
    <n v="20"/>
    <n v="63"/>
    <n v="20"/>
  </r>
  <r>
    <x v="1"/>
    <s v="ТЕРАПИЈСКЕ УСЛУГЕ"/>
    <x v="36"/>
    <x v="36"/>
    <n v="5"/>
    <n v="10"/>
    <n v="1071"/>
    <n v="1200"/>
    <n v="1076"/>
    <n v="1210"/>
  </r>
  <r>
    <x v="1"/>
    <s v="ТЕРАПИЈСКЕ УСЛУГЕ"/>
    <x v="37"/>
    <x v="37"/>
    <n v="34"/>
    <n v="10"/>
    <n v="25638"/>
    <n v="20000"/>
    <n v="25672"/>
    <n v="20010"/>
  </r>
  <r>
    <x v="1"/>
    <s v="ТЕРАПИЈСКЕ УСЛУГЕ"/>
    <x v="38"/>
    <x v="38"/>
    <n v="69"/>
    <n v="55"/>
    <n v="23163"/>
    <n v="16500"/>
    <n v="23232"/>
    <n v="16555"/>
  </r>
  <r>
    <x v="1"/>
    <s v="ТЕРАПИЈСКЕ УСЛУГЕ"/>
    <x v="85"/>
    <x v="85"/>
    <m/>
    <m/>
    <n v="2802"/>
    <n v="1000"/>
    <n v="2802"/>
    <n v="1000"/>
  </r>
  <r>
    <x v="1"/>
    <s v="ТЕРАПИЈСКЕ УСЛУГЕ"/>
    <x v="39"/>
    <x v="39"/>
    <m/>
    <n v="1"/>
    <n v="4888"/>
    <n v="2999"/>
    <n v="4888"/>
    <n v="3000"/>
  </r>
  <r>
    <x v="1"/>
    <s v="ТЕРАПИЈСКЕ УСЛУГЕ"/>
    <x v="86"/>
    <x v="86"/>
    <m/>
    <m/>
    <m/>
    <n v="2"/>
    <n v="0"/>
    <n v="2"/>
  </r>
  <r>
    <x v="1"/>
    <s v="ТЕРАПИЈСКЕ УСЛУГЕ"/>
    <x v="87"/>
    <x v="87"/>
    <m/>
    <m/>
    <n v="9"/>
    <n v="20"/>
    <n v="9"/>
    <n v="20"/>
  </r>
  <r>
    <x v="1"/>
    <s v="ТЕРАПИЈСКЕ УСЛУГЕ"/>
    <x v="88"/>
    <x v="88"/>
    <m/>
    <m/>
    <n v="99"/>
    <n v="20"/>
    <n v="99"/>
    <n v="20"/>
  </r>
  <r>
    <x v="1"/>
    <s v="ТЕРАПИЈСКЕ УСЛУГЕ"/>
    <x v="40"/>
    <x v="40"/>
    <n v="24"/>
    <n v="7"/>
    <n v="43986"/>
    <n v="30000"/>
    <n v="44010"/>
    <n v="30007"/>
  </r>
  <r>
    <x v="1"/>
    <s v="ТЕРАПИЈСКЕ УСЛУГЕ"/>
    <x v="89"/>
    <x v="86"/>
    <m/>
    <n v="17"/>
    <n v="3401"/>
    <n v="2483"/>
    <n v="3401"/>
    <n v="2500"/>
  </r>
  <r>
    <x v="1"/>
    <s v="ТЕРАПИЈСКЕ УСЛУГЕ"/>
    <x v="90"/>
    <x v="89"/>
    <m/>
    <m/>
    <n v="50"/>
    <n v="30"/>
    <n v="50"/>
    <n v="30"/>
  </r>
  <r>
    <x v="1"/>
    <s v="ТЕРАПИЈСКЕ УСЛУГЕ"/>
    <x v="91"/>
    <x v="90"/>
    <m/>
    <m/>
    <n v="28"/>
    <n v="10"/>
    <n v="28"/>
    <n v="10"/>
  </r>
  <r>
    <x v="0"/>
    <m/>
    <x v="0"/>
    <x v="0"/>
    <m/>
    <m/>
    <m/>
    <m/>
    <m/>
    <m/>
  </r>
  <r>
    <x v="0"/>
    <m/>
    <x v="0"/>
    <x v="0"/>
    <m/>
    <m/>
    <m/>
    <m/>
    <m/>
    <m/>
  </r>
  <r>
    <x v="2"/>
    <s v="ДИЈАГНОСТИЧКЕ УСЛУГЕ"/>
    <x v="7"/>
    <x v="7"/>
    <n v="26"/>
    <n v="5"/>
    <n v="59"/>
    <n v="15"/>
    <n v="85"/>
    <n v="20"/>
  </r>
  <r>
    <x v="2"/>
    <s v="ДИЈАГНОСТИЧКЕ УСЛУГЕ"/>
    <x v="92"/>
    <x v="91"/>
    <n v="75"/>
    <n v="10"/>
    <n v="118"/>
    <n v="100"/>
    <n v="193"/>
    <n v="110"/>
  </r>
  <r>
    <x v="2"/>
    <s v="ДИЈАГНОСТИЧКЕ УСЛУГЕ"/>
    <x v="93"/>
    <x v="92"/>
    <n v="225"/>
    <n v="200"/>
    <n v="240"/>
    <n v="120"/>
    <n v="465"/>
    <n v="320"/>
  </r>
  <r>
    <x v="2"/>
    <s v="ДИЈАГНОСТИЧКЕ УСЛУГЕ"/>
    <x v="94"/>
    <x v="93"/>
    <n v="129"/>
    <n v="100"/>
    <n v="55"/>
    <n v="40"/>
    <n v="184"/>
    <n v="140"/>
  </r>
  <r>
    <x v="2"/>
    <s v="ДИЈАГНОСТИЧКЕ УСЛУГЕ"/>
    <x v="8"/>
    <x v="8"/>
    <n v="2335"/>
    <n v="4000"/>
    <n v="2261"/>
    <n v="1618"/>
    <n v="4596"/>
    <n v="5618"/>
  </r>
  <r>
    <x v="2"/>
    <s v="ДИЈАГНОСТИЧКЕ УСЛУГЕ"/>
    <x v="45"/>
    <x v="45"/>
    <m/>
    <m/>
    <n v="544"/>
    <n v="300"/>
    <n v="544"/>
    <n v="300"/>
  </r>
  <r>
    <x v="2"/>
    <s v="ДИЈАГНОСТИЧКЕ УСЛУГЕ"/>
    <x v="95"/>
    <x v="94"/>
    <n v="1"/>
    <n v="10"/>
    <n v="71"/>
    <n v="40"/>
    <n v="72"/>
    <n v="50"/>
  </r>
  <r>
    <x v="2"/>
    <s v="ДИЈАГНОСТИЧКЕ УСЛУГЕ"/>
    <x v="10"/>
    <x v="10"/>
    <n v="350"/>
    <n v="340"/>
    <n v="2367"/>
    <n v="1500"/>
    <n v="2717"/>
    <n v="1840"/>
  </r>
  <r>
    <x v="2"/>
    <s v="ДИЈАГНОСТИЧКЕ УСЛУГЕ"/>
    <x v="17"/>
    <x v="17"/>
    <n v="2233"/>
    <n v="1700"/>
    <m/>
    <m/>
    <n v="2233"/>
    <n v="1700"/>
  </r>
  <r>
    <x v="0"/>
    <m/>
    <x v="0"/>
    <x v="0"/>
    <m/>
    <m/>
    <m/>
    <m/>
    <m/>
    <m/>
  </r>
  <r>
    <x v="0"/>
    <m/>
    <x v="0"/>
    <x v="0"/>
    <m/>
    <m/>
    <m/>
    <m/>
    <m/>
    <m/>
  </r>
  <r>
    <x v="2"/>
    <s v="ТЕРАПИЈСКЕ УСЛУГЕ"/>
    <x v="62"/>
    <x v="62"/>
    <m/>
    <m/>
    <m/>
    <n v="10"/>
    <n v="0"/>
    <n v="10"/>
  </r>
  <r>
    <x v="2"/>
    <s v="ТЕРАПИЈСКЕ УСЛУГЕ"/>
    <x v="63"/>
    <x v="63"/>
    <m/>
    <m/>
    <n v="12"/>
    <n v="10"/>
    <n v="12"/>
    <n v="10"/>
  </r>
  <r>
    <x v="2"/>
    <s v="ТЕРАПИЈСКЕ УСЛУГЕ"/>
    <x v="64"/>
    <x v="64"/>
    <m/>
    <m/>
    <m/>
    <n v="30"/>
    <n v="0"/>
    <n v="30"/>
  </r>
  <r>
    <x v="2"/>
    <s v="ТЕРАПИЈСКЕ УСЛУГЕ"/>
    <x v="65"/>
    <x v="65"/>
    <n v="6"/>
    <n v="15"/>
    <n v="166"/>
    <n v="80"/>
    <n v="172"/>
    <n v="95"/>
  </r>
  <r>
    <x v="2"/>
    <s v="ТЕРАПИЈСКЕ УСЛУГЕ"/>
    <x v="66"/>
    <x v="66"/>
    <m/>
    <m/>
    <n v="2"/>
    <n v="2"/>
    <n v="2"/>
    <n v="2"/>
  </r>
  <r>
    <x v="2"/>
    <s v="ТЕРАПИЈСКЕ УСЛУГЕ"/>
    <x v="67"/>
    <x v="67"/>
    <m/>
    <m/>
    <n v="1"/>
    <n v="2"/>
    <n v="1"/>
    <n v="2"/>
  </r>
  <r>
    <x v="2"/>
    <s v="ТЕРАПИЈСКЕ УСЛУГЕ"/>
    <x v="18"/>
    <x v="18"/>
    <m/>
    <m/>
    <n v="84"/>
    <n v="25"/>
    <n v="84"/>
    <n v="25"/>
  </r>
  <r>
    <x v="2"/>
    <s v="ТЕРАПИЈСКЕ УСЛУГЕ"/>
    <x v="49"/>
    <x v="49"/>
    <n v="4"/>
    <n v="2"/>
    <n v="108"/>
    <n v="60"/>
    <n v="112"/>
    <n v="62"/>
  </r>
  <r>
    <x v="2"/>
    <s v="ТЕРАПИЈСКЕ УСЛУГЕ"/>
    <x v="26"/>
    <x v="26"/>
    <m/>
    <m/>
    <n v="1849"/>
    <n v="1096"/>
    <n v="1849"/>
    <n v="1096"/>
  </r>
  <r>
    <x v="2"/>
    <s v="ТЕРАПИЈСКЕ УСЛУГЕ"/>
    <x v="77"/>
    <x v="77"/>
    <m/>
    <m/>
    <n v="12"/>
    <n v="12"/>
    <n v="12"/>
    <n v="12"/>
  </r>
  <r>
    <x v="2"/>
    <s v="ТЕРАПИЈСКЕ УСЛУГЕ"/>
    <x v="78"/>
    <x v="78"/>
    <m/>
    <m/>
    <n v="11"/>
    <n v="12"/>
    <n v="11"/>
    <n v="12"/>
  </r>
  <r>
    <x v="2"/>
    <s v="ТЕРАПИЈСКЕ УСЛУГЕ"/>
    <x v="61"/>
    <x v="61"/>
    <m/>
    <m/>
    <n v="162"/>
    <n v="100"/>
    <n v="162"/>
    <n v="100"/>
  </r>
  <r>
    <x v="2"/>
    <s v="ТЕРАПИЈСКЕ УСЛУГЕ"/>
    <x v="79"/>
    <x v="79"/>
    <m/>
    <m/>
    <n v="14"/>
    <n v="20"/>
    <n v="14"/>
    <n v="20"/>
  </r>
  <r>
    <x v="2"/>
    <s v="ТЕРАПИЈСКЕ УСЛУГЕ"/>
    <x v="31"/>
    <x v="31"/>
    <m/>
    <m/>
    <n v="1368"/>
    <n v="900"/>
    <n v="1368"/>
    <n v="900"/>
  </r>
  <r>
    <x v="2"/>
    <s v="ТЕРАПИЈСКЕ УСЛУГЕ"/>
    <x v="33"/>
    <x v="33"/>
    <n v="17"/>
    <n v="5"/>
    <n v="109"/>
    <n v="70"/>
    <n v="126"/>
    <n v="75"/>
  </r>
  <r>
    <x v="2"/>
    <s v="ТЕРАПИЈСКЕ УСЛУГЕ"/>
    <x v="96"/>
    <x v="95"/>
    <m/>
    <m/>
    <n v="11"/>
    <n v="10"/>
    <n v="11"/>
    <n v="10"/>
  </r>
  <r>
    <x v="2"/>
    <s v="ТЕРАПИЈСКЕ УСЛУГЕ"/>
    <x v="34"/>
    <x v="34"/>
    <m/>
    <m/>
    <n v="1100"/>
    <n v="1200"/>
    <n v="1100"/>
    <n v="1200"/>
  </r>
  <r>
    <x v="2"/>
    <s v="ТЕРАПИЈСКЕ УСЛУГЕ"/>
    <x v="35"/>
    <x v="35"/>
    <n v="26"/>
    <n v="10"/>
    <n v="961"/>
    <n v="910"/>
    <n v="987"/>
    <n v="920"/>
  </r>
  <r>
    <x v="2"/>
    <s v="ТЕРАПИЈСКЕ УСЛУГЕ"/>
    <x v="84"/>
    <x v="84"/>
    <n v="3"/>
    <n v="2"/>
    <n v="86"/>
    <n v="70"/>
    <n v="89"/>
    <n v="72"/>
  </r>
  <r>
    <x v="2"/>
    <s v="ТЕРАПИЈСКЕ УСЛУГЕ"/>
    <x v="36"/>
    <x v="36"/>
    <n v="66"/>
    <n v="20"/>
    <n v="1417"/>
    <n v="1500"/>
    <n v="1483"/>
    <n v="1520"/>
  </r>
  <r>
    <x v="2"/>
    <s v="ТЕРАПИЈСКЕ УСЛУГЕ"/>
    <x v="37"/>
    <x v="37"/>
    <n v="123"/>
    <n v="40"/>
    <n v="3917"/>
    <n v="4000"/>
    <n v="4040"/>
    <n v="4040"/>
  </r>
  <r>
    <x v="2"/>
    <s v="ТЕРАПИЈСКЕ УСЛУГЕ"/>
    <x v="38"/>
    <x v="38"/>
    <n v="189"/>
    <n v="50"/>
    <n v="4019"/>
    <n v="4500"/>
    <n v="4208"/>
    <n v="4550"/>
  </r>
  <r>
    <x v="2"/>
    <s v="ТЕРАПИЈСКЕ УСЛУГЕ"/>
    <x v="85"/>
    <x v="85"/>
    <n v="2"/>
    <n v="5"/>
    <n v="697"/>
    <n v="700"/>
    <n v="699"/>
    <n v="705"/>
  </r>
  <r>
    <x v="2"/>
    <s v="ТЕРАПИЈСКЕ УСЛУГЕ"/>
    <x v="39"/>
    <x v="39"/>
    <n v="36"/>
    <n v="7"/>
    <n v="1570"/>
    <n v="1000"/>
    <n v="1606"/>
    <n v="1007"/>
  </r>
  <r>
    <x v="2"/>
    <s v="ТЕРАПИЈСКЕ УСЛУГЕ"/>
    <x v="40"/>
    <x v="40"/>
    <n v="171"/>
    <n v="100"/>
    <n v="10426"/>
    <n v="12000"/>
    <n v="10597"/>
    <n v="12100"/>
  </r>
  <r>
    <x v="2"/>
    <s v="ТЕРАПИЈСКЕ УСЛУГЕ"/>
    <x v="90"/>
    <x v="89"/>
    <n v="6"/>
    <n v="10"/>
    <n v="138"/>
    <n v="50"/>
    <n v="144"/>
    <n v="60"/>
  </r>
  <r>
    <x v="2"/>
    <s v="ТЕРАПИЈСКЕ УСЛУГЕ"/>
    <x v="91"/>
    <x v="90"/>
    <n v="4"/>
    <n v="5"/>
    <n v="93"/>
    <n v="30"/>
    <n v="97"/>
    <n v="35"/>
  </r>
  <r>
    <x v="0"/>
    <m/>
    <x v="0"/>
    <x v="0"/>
    <m/>
    <m/>
    <m/>
    <m/>
    <m/>
    <m/>
  </r>
  <r>
    <x v="0"/>
    <m/>
    <x v="0"/>
    <x v="0"/>
    <m/>
    <m/>
    <m/>
    <m/>
    <m/>
    <m/>
  </r>
  <r>
    <x v="4"/>
    <s v="ДИЈАГНОСТИЧКЕ УСЛУГЕ"/>
    <x v="4"/>
    <x v="4"/>
    <m/>
    <m/>
    <n v="17"/>
    <n v="7"/>
    <n v="17"/>
    <n v="7"/>
  </r>
  <r>
    <x v="4"/>
    <s v="ДИЈАГНОСТИЧКЕ УСЛУГЕ"/>
    <x v="44"/>
    <x v="44"/>
    <m/>
    <m/>
    <m/>
    <n v="5"/>
    <n v="0"/>
    <n v="5"/>
  </r>
  <r>
    <x v="4"/>
    <s v="ДИЈАГНОСТИЧКЕ УСЛУГЕ"/>
    <x v="5"/>
    <x v="5"/>
    <m/>
    <m/>
    <m/>
    <n v="30"/>
    <n v="0"/>
    <n v="30"/>
  </r>
  <r>
    <x v="4"/>
    <s v="ДИЈАГНОСТИЧКЕ УСЛУГЕ"/>
    <x v="6"/>
    <x v="6"/>
    <m/>
    <m/>
    <m/>
    <n v="30"/>
    <n v="0"/>
    <n v="30"/>
  </r>
  <r>
    <x v="4"/>
    <s v="ДИЈАГНОСТИЧКЕ УСЛУГЕ"/>
    <x v="7"/>
    <x v="7"/>
    <m/>
    <m/>
    <n v="133"/>
    <n v="236"/>
    <n v="133"/>
    <n v="236"/>
  </r>
  <r>
    <x v="4"/>
    <s v="ДИЈАГНОСТИЧКЕ УСЛУГЕ"/>
    <x v="92"/>
    <x v="91"/>
    <m/>
    <m/>
    <n v="74"/>
    <n v="94"/>
    <n v="74"/>
    <n v="94"/>
  </r>
  <r>
    <x v="4"/>
    <s v="ДИЈАГНОСТИЧКЕ УСЛУГЕ"/>
    <x v="93"/>
    <x v="92"/>
    <m/>
    <m/>
    <n v="109"/>
    <n v="108"/>
    <n v="109"/>
    <n v="108"/>
  </r>
  <r>
    <x v="4"/>
    <s v="ДИЈАГНОСТИЧКЕ УСЛУГЕ"/>
    <x v="94"/>
    <x v="93"/>
    <m/>
    <m/>
    <n v="36"/>
    <n v="30"/>
    <n v="36"/>
    <n v="30"/>
  </r>
  <r>
    <x v="4"/>
    <s v="ДИЈАГНОСТИЧКЕ УСЛУГЕ"/>
    <x v="8"/>
    <x v="8"/>
    <m/>
    <m/>
    <n v="487"/>
    <n v="430"/>
    <n v="487"/>
    <n v="430"/>
  </r>
  <r>
    <x v="4"/>
    <s v="ДИЈАГНОСТИЧКЕ УСЛУГЕ"/>
    <x v="9"/>
    <x v="9"/>
    <m/>
    <m/>
    <n v="2"/>
    <n v="10"/>
    <n v="2"/>
    <n v="10"/>
  </r>
  <r>
    <x v="4"/>
    <s v="ДИЈАГНОСТИЧКЕ УСЛУГЕ"/>
    <x v="10"/>
    <x v="10"/>
    <m/>
    <m/>
    <n v="144"/>
    <n v="233"/>
    <n v="144"/>
    <n v="233"/>
  </r>
  <r>
    <x v="4"/>
    <s v="ДИЈАГНОСТИЧКЕ УСЛУГЕ"/>
    <x v="50"/>
    <x v="50"/>
    <m/>
    <m/>
    <m/>
    <n v="15"/>
    <n v="0"/>
    <n v="15"/>
  </r>
  <r>
    <x v="4"/>
    <s v="ДИЈАГНОСТИЧКЕ УСЛУГЕ"/>
    <x v="52"/>
    <x v="52"/>
    <m/>
    <m/>
    <n v="3"/>
    <n v="5"/>
    <n v="3"/>
    <n v="5"/>
  </r>
  <r>
    <x v="4"/>
    <s v="ДИЈАГНОСТИЧКЕ УСЛУГЕ"/>
    <x v="53"/>
    <x v="53"/>
    <m/>
    <m/>
    <n v="3"/>
    <n v="5"/>
    <n v="3"/>
    <n v="5"/>
  </r>
  <r>
    <x v="4"/>
    <s v="ДИЈАГНОСТИЧКЕ УСЛУГЕ"/>
    <x v="56"/>
    <x v="56"/>
    <m/>
    <m/>
    <n v="2"/>
    <n v="5"/>
    <n v="2"/>
    <n v="5"/>
  </r>
  <r>
    <x v="4"/>
    <s v="ДИЈАГНОСТИЧКЕ УСЛУГЕ"/>
    <x v="57"/>
    <x v="57"/>
    <m/>
    <m/>
    <n v="1"/>
    <n v="5"/>
    <n v="1"/>
    <n v="5"/>
  </r>
  <r>
    <x v="4"/>
    <s v="ДИЈАГНОСТИЧКЕ УСЛУГЕ"/>
    <x v="58"/>
    <x v="58"/>
    <m/>
    <m/>
    <n v="2"/>
    <n v="5"/>
    <n v="2"/>
    <n v="5"/>
  </r>
  <r>
    <x v="4"/>
    <s v="ДИЈАГНОСТИЧКЕ УСЛУГЕ"/>
    <x v="59"/>
    <x v="59"/>
    <m/>
    <m/>
    <n v="11"/>
    <n v="25"/>
    <n v="11"/>
    <n v="25"/>
  </r>
  <r>
    <x v="4"/>
    <s v="ДИЈАГНОСТИЧКЕ УСЛУГЕ"/>
    <x v="11"/>
    <x v="11"/>
    <m/>
    <m/>
    <m/>
    <n v="5"/>
    <n v="0"/>
    <n v="5"/>
  </r>
  <r>
    <x v="4"/>
    <s v="ДИЈАГНОСТИЧКЕ УСЛУГЕ"/>
    <x v="12"/>
    <x v="12"/>
    <m/>
    <m/>
    <m/>
    <n v="5"/>
    <n v="0"/>
    <n v="5"/>
  </r>
  <r>
    <x v="4"/>
    <m/>
    <x v="0"/>
    <x v="0"/>
    <m/>
    <m/>
    <m/>
    <m/>
    <m/>
    <m/>
  </r>
  <r>
    <x v="4"/>
    <m/>
    <x v="0"/>
    <x v="0"/>
    <m/>
    <m/>
    <m/>
    <m/>
    <m/>
    <m/>
  </r>
  <r>
    <x v="4"/>
    <s v="ТЕРАПИЈСКЕ УСЛУГЕ"/>
    <x v="70"/>
    <x v="70"/>
    <m/>
    <m/>
    <n v="2"/>
    <n v="22"/>
    <n v="2"/>
    <n v="22"/>
  </r>
  <r>
    <x v="4"/>
    <s v="ТЕРАПИЈСКЕ УСЛУГЕ"/>
    <x v="19"/>
    <x v="19"/>
    <m/>
    <m/>
    <n v="77"/>
    <n v="170"/>
    <n v="77"/>
    <n v="170"/>
  </r>
  <r>
    <x v="4"/>
    <s v="ТЕРАПИЈСКЕ УСЛУГЕ"/>
    <x v="72"/>
    <x v="72"/>
    <m/>
    <m/>
    <n v="52"/>
    <n v="600"/>
    <n v="52"/>
    <n v="600"/>
  </r>
  <r>
    <x v="4"/>
    <s v="ТЕРАПИЈСКЕ УСЛУГЕ"/>
    <x v="21"/>
    <x v="21"/>
    <m/>
    <m/>
    <n v="65"/>
    <n v="600"/>
    <n v="65"/>
    <n v="600"/>
  </r>
  <r>
    <x v="4"/>
    <s v="ТЕРАПИЈСКЕ УСЛУГЕ"/>
    <x v="22"/>
    <x v="22"/>
    <m/>
    <m/>
    <n v="65"/>
    <n v="600"/>
    <n v="65"/>
    <n v="600"/>
  </r>
  <r>
    <x v="4"/>
    <s v="ТЕРАПИЈСКЕ УСЛУГЕ"/>
    <x v="23"/>
    <x v="23"/>
    <m/>
    <m/>
    <n v="65"/>
    <n v="600"/>
    <n v="65"/>
    <n v="600"/>
  </r>
  <r>
    <x v="4"/>
    <s v="ТЕРАПИЈСКЕ УСЛУГЕ"/>
    <x v="75"/>
    <x v="75"/>
    <m/>
    <m/>
    <m/>
    <n v="22"/>
    <n v="0"/>
    <n v="22"/>
  </r>
  <r>
    <x v="4"/>
    <s v="ТЕРАПИЈСКЕ УСЛУГЕ"/>
    <x v="25"/>
    <x v="25"/>
    <m/>
    <m/>
    <n v="135"/>
    <n v="278"/>
    <n v="135"/>
    <n v="278"/>
  </r>
  <r>
    <x v="4"/>
    <s v="ТЕРАПИЈСКЕ УСЛУГЕ"/>
    <x v="26"/>
    <x v="26"/>
    <m/>
    <m/>
    <n v="3070"/>
    <n v="5656"/>
    <n v="3070"/>
    <n v="5656"/>
  </r>
  <r>
    <x v="4"/>
    <s v="ТЕРАПИЈСКЕ УСЛУГЕ"/>
    <x v="82"/>
    <x v="82"/>
    <m/>
    <m/>
    <n v="5"/>
    <n v="30"/>
    <n v="5"/>
    <n v="30"/>
  </r>
  <r>
    <x v="4"/>
    <s v="ТЕРАПИЈСКЕ УСЛУГЕ"/>
    <x v="83"/>
    <x v="83"/>
    <m/>
    <m/>
    <n v="3"/>
    <n v="8"/>
    <n v="3"/>
    <n v="8"/>
  </r>
  <r>
    <x v="4"/>
    <s v="ТЕРАПИЈСКЕ УСЛУГЕ"/>
    <x v="27"/>
    <x v="27"/>
    <m/>
    <m/>
    <n v="1392"/>
    <n v="152"/>
    <n v="1392"/>
    <n v="152"/>
  </r>
  <r>
    <x v="4"/>
    <s v="ТЕРАПИЈСКЕ УСЛУГЕ"/>
    <x v="28"/>
    <x v="28"/>
    <m/>
    <m/>
    <n v="65"/>
    <n v="938"/>
    <n v="65"/>
    <n v="938"/>
  </r>
  <r>
    <x v="4"/>
    <s v="ТЕРАПИЈСКЕ УСЛУГЕ"/>
    <x v="29"/>
    <x v="29"/>
    <m/>
    <m/>
    <n v="65"/>
    <n v="938"/>
    <n v="65"/>
    <n v="938"/>
  </r>
  <r>
    <x v="4"/>
    <s v="ТЕРАПИЈСКЕ УСЛУГЕ"/>
    <x v="30"/>
    <x v="30"/>
    <m/>
    <m/>
    <n v="65"/>
    <n v="970"/>
    <n v="65"/>
    <n v="970"/>
  </r>
  <r>
    <x v="4"/>
    <s v="ТЕРАПИЈСКЕ УСЛУГЕ"/>
    <x v="31"/>
    <x v="31"/>
    <m/>
    <m/>
    <n v="193"/>
    <n v="100"/>
    <n v="193"/>
    <n v="100"/>
  </r>
  <r>
    <x v="4"/>
    <s v="ТЕРАПИЈСКЕ УСЛУГЕ"/>
    <x v="32"/>
    <x v="32"/>
    <m/>
    <m/>
    <n v="39"/>
    <n v="60"/>
    <n v="39"/>
    <n v="60"/>
  </r>
  <r>
    <x v="4"/>
    <s v="ТЕРАПИЈСКЕ УСЛУГЕ"/>
    <x v="33"/>
    <x v="33"/>
    <m/>
    <m/>
    <n v="78"/>
    <n v="180"/>
    <n v="78"/>
    <n v="180"/>
  </r>
  <r>
    <x v="4"/>
    <s v="ТЕРАПИЈСКЕ УСЛУГЕ"/>
    <x v="34"/>
    <x v="34"/>
    <m/>
    <m/>
    <n v="678"/>
    <n v="860"/>
    <n v="678"/>
    <n v="860"/>
  </r>
  <r>
    <x v="4"/>
    <s v="ТЕРАПИЈСКЕ УСЛУГЕ"/>
    <x v="35"/>
    <x v="35"/>
    <m/>
    <m/>
    <n v="630"/>
    <n v="550"/>
    <n v="630"/>
    <n v="550"/>
  </r>
  <r>
    <x v="4"/>
    <s v="ТЕРАПИЈСКЕ УСЛУГЕ"/>
    <x v="36"/>
    <x v="36"/>
    <m/>
    <m/>
    <n v="142"/>
    <n v="100"/>
    <n v="142"/>
    <n v="100"/>
  </r>
  <r>
    <x v="4"/>
    <s v="ТЕРАПИЈСКЕ УСЛУГЕ"/>
    <x v="37"/>
    <x v="37"/>
    <m/>
    <m/>
    <n v="1076"/>
    <n v="3000"/>
    <n v="1076"/>
    <n v="3000"/>
  </r>
  <r>
    <x v="4"/>
    <s v="ТЕРАПИЈСКЕ УСЛУГЕ"/>
    <x v="38"/>
    <x v="38"/>
    <m/>
    <m/>
    <n v="667"/>
    <n v="1045"/>
    <n v="667"/>
    <n v="1045"/>
  </r>
  <r>
    <x v="4"/>
    <s v="ТЕРАПИЈСКЕ УСЛУГЕ"/>
    <x v="39"/>
    <x v="39"/>
    <m/>
    <m/>
    <n v="295"/>
    <n v="200"/>
    <n v="295"/>
    <n v="200"/>
  </r>
  <r>
    <x v="4"/>
    <s v="ТЕРАПИЈСКЕ УСЛУГЕ"/>
    <x v="40"/>
    <x v="40"/>
    <m/>
    <m/>
    <n v="3847"/>
    <n v="4000"/>
    <n v="3847"/>
    <n v="4000"/>
  </r>
  <r>
    <x v="4"/>
    <s v="ТЕРАПИЈСКЕ УСЛУГЕ"/>
    <x v="89"/>
    <x v="86"/>
    <m/>
    <m/>
    <n v="469"/>
    <n v="500"/>
    <n v="469"/>
    <n v="500"/>
  </r>
  <r>
    <x v="0"/>
    <m/>
    <x v="0"/>
    <x v="0"/>
    <m/>
    <m/>
    <m/>
    <m/>
    <m/>
    <m/>
  </r>
  <r>
    <x v="0"/>
    <m/>
    <x v="0"/>
    <x v="0"/>
    <m/>
    <m/>
    <m/>
    <m/>
    <m/>
    <m/>
  </r>
  <r>
    <x v="0"/>
    <s v="Дијагностичке процедуре са снимањем"/>
    <x v="0"/>
    <x v="0"/>
    <m/>
    <m/>
    <m/>
    <m/>
    <m/>
    <m/>
  </r>
  <r>
    <x v="0"/>
    <s v="Укупно свих дијагностичких процедура са снимањем"/>
    <x v="0"/>
    <x v="0"/>
    <m/>
    <m/>
    <m/>
    <m/>
    <m/>
    <m/>
  </r>
  <r>
    <x v="0"/>
    <s v="Укупан број прегледаних пацијената"/>
    <x v="0"/>
    <x v="0"/>
    <n v="1351"/>
    <n v="1707"/>
    <n v="1160"/>
    <n v="1952"/>
    <n v="2511"/>
    <n v="3659"/>
  </r>
  <r>
    <x v="0"/>
    <s v="Рендген дијагностика ( 3 апарата и 1 смена)"/>
    <x v="0"/>
    <x v="0"/>
    <m/>
    <m/>
    <m/>
    <m/>
    <m/>
    <m/>
  </r>
  <r>
    <x v="0"/>
    <s v="Број прегледаних пацијената"/>
    <x v="0"/>
    <x v="0"/>
    <n v="521"/>
    <n v="560"/>
    <n v="634"/>
    <n v="932"/>
    <n v="1155"/>
    <n v="1492"/>
  </r>
  <r>
    <x v="0"/>
    <s v="Укупан број услуга"/>
    <x v="0"/>
    <x v="0"/>
    <m/>
    <m/>
    <m/>
    <m/>
    <m/>
    <m/>
  </r>
  <r>
    <x v="5"/>
    <s v="Дијагностичке процедуре са снимањем"/>
    <x v="97"/>
    <x v="96"/>
    <m/>
    <m/>
    <m/>
    <n v="2"/>
    <n v="0"/>
    <n v="2"/>
  </r>
  <r>
    <x v="5"/>
    <s v="Дијагностичке процедуре са снимањем"/>
    <x v="98"/>
    <x v="97"/>
    <m/>
    <n v="5"/>
    <m/>
    <m/>
    <n v="0"/>
    <n v="5"/>
  </r>
  <r>
    <x v="5"/>
    <s v="Дијагностичке процедуре са снимањем"/>
    <x v="99"/>
    <x v="98"/>
    <m/>
    <n v="5"/>
    <m/>
    <m/>
    <n v="0"/>
    <n v="5"/>
  </r>
  <r>
    <x v="5"/>
    <s v="Дијагностичке процедуре са снимањем"/>
    <x v="100"/>
    <x v="99"/>
    <m/>
    <m/>
    <m/>
    <n v="1"/>
    <n v="0"/>
    <n v="1"/>
  </r>
  <r>
    <x v="5"/>
    <s v="Дијагностичке процедуре са снимањем"/>
    <x v="101"/>
    <x v="100"/>
    <m/>
    <n v="5"/>
    <m/>
    <m/>
    <n v="0"/>
    <n v="5"/>
  </r>
  <r>
    <x v="5"/>
    <s v="Дијагностичке процедуре са снимањем"/>
    <x v="102"/>
    <x v="101"/>
    <m/>
    <n v="5"/>
    <m/>
    <m/>
    <n v="0"/>
    <n v="5"/>
  </r>
  <r>
    <x v="5"/>
    <s v="Дијагностичке процедуре са снимањем"/>
    <x v="103"/>
    <x v="102"/>
    <m/>
    <m/>
    <n v="1"/>
    <n v="1"/>
    <n v="1"/>
    <n v="1"/>
  </r>
  <r>
    <x v="5"/>
    <s v="Дијагностичке процедуре са снимањем"/>
    <x v="104"/>
    <x v="103"/>
    <n v="13"/>
    <n v="5"/>
    <m/>
    <m/>
    <n v="13"/>
    <n v="5"/>
  </r>
  <r>
    <x v="5"/>
    <s v="Дијагностичке процедуре са снимањем"/>
    <x v="105"/>
    <x v="104"/>
    <n v="13"/>
    <n v="5"/>
    <m/>
    <m/>
    <n v="13"/>
    <n v="5"/>
  </r>
  <r>
    <x v="5"/>
    <s v="Дијагностичке процедуре са снимањем"/>
    <x v="106"/>
    <x v="105"/>
    <m/>
    <m/>
    <m/>
    <n v="1"/>
    <n v="0"/>
    <n v="1"/>
  </r>
  <r>
    <x v="5"/>
    <s v="Дијагностичке процедуре са снимањем"/>
    <x v="107"/>
    <x v="106"/>
    <m/>
    <n v="5"/>
    <m/>
    <m/>
    <n v="0"/>
    <n v="5"/>
  </r>
  <r>
    <x v="5"/>
    <s v="Дијагностичке процедуре са снимањем"/>
    <x v="108"/>
    <x v="107"/>
    <m/>
    <n v="5"/>
    <m/>
    <m/>
    <n v="0"/>
    <n v="5"/>
  </r>
  <r>
    <x v="5"/>
    <s v="Дијагностичке процедуре са снимањем"/>
    <x v="109"/>
    <x v="108"/>
    <m/>
    <m/>
    <n v="4"/>
    <n v="4"/>
    <n v="4"/>
    <n v="4"/>
  </r>
  <r>
    <x v="5"/>
    <s v="Дијагностичке процедуре са снимањем"/>
    <x v="110"/>
    <x v="109"/>
    <n v="36"/>
    <n v="40"/>
    <m/>
    <m/>
    <n v="36"/>
    <n v="40"/>
  </r>
  <r>
    <x v="5"/>
    <s v="Дијагностичке процедуре са снимањем"/>
    <x v="111"/>
    <x v="110"/>
    <n v="36"/>
    <n v="40"/>
    <m/>
    <m/>
    <n v="36"/>
    <n v="40"/>
  </r>
  <r>
    <x v="5"/>
    <s v="Дијагностичке процедуре са снимањем"/>
    <x v="112"/>
    <x v="111"/>
    <m/>
    <m/>
    <n v="1"/>
    <n v="2"/>
    <n v="1"/>
    <n v="2"/>
  </r>
  <r>
    <x v="5"/>
    <s v="Дијагностичке процедуре са снимањем"/>
    <x v="113"/>
    <x v="112"/>
    <n v="13"/>
    <n v="15"/>
    <m/>
    <m/>
    <n v="13"/>
    <n v="15"/>
  </r>
  <r>
    <x v="5"/>
    <s v="Дијагностичке процедуре са снимањем"/>
    <x v="114"/>
    <x v="113"/>
    <n v="13"/>
    <n v="15"/>
    <m/>
    <m/>
    <n v="13"/>
    <n v="15"/>
  </r>
  <r>
    <x v="5"/>
    <s v="Дијагностичке процедуре са снимањем"/>
    <x v="115"/>
    <x v="114"/>
    <m/>
    <m/>
    <m/>
    <n v="1"/>
    <n v="0"/>
    <n v="1"/>
  </r>
  <r>
    <x v="5"/>
    <s v="Дијагностичке процедуре са снимањем"/>
    <x v="116"/>
    <x v="115"/>
    <n v="17"/>
    <n v="15"/>
    <m/>
    <m/>
    <n v="17"/>
    <n v="15"/>
  </r>
  <r>
    <x v="5"/>
    <s v="Дијагностичке процедуре са снимањем"/>
    <x v="117"/>
    <x v="116"/>
    <n v="17"/>
    <n v="15"/>
    <m/>
    <m/>
    <n v="17"/>
    <n v="15"/>
  </r>
  <r>
    <x v="5"/>
    <s v="Дијагностичке процедуре са снимањем"/>
    <x v="118"/>
    <x v="117"/>
    <m/>
    <m/>
    <n v="2"/>
    <n v="2"/>
    <n v="2"/>
    <n v="2"/>
  </r>
  <r>
    <x v="5"/>
    <s v="Дијагностичке процедуре са снимањем"/>
    <x v="119"/>
    <x v="118"/>
    <n v="6"/>
    <n v="10"/>
    <m/>
    <m/>
    <n v="6"/>
    <n v="10"/>
  </r>
  <r>
    <x v="5"/>
    <s v="Дијагностичке процедуре са снимањем"/>
    <x v="120"/>
    <x v="119"/>
    <n v="6"/>
    <n v="10"/>
    <m/>
    <m/>
    <n v="6"/>
    <n v="10"/>
  </r>
  <r>
    <x v="5"/>
    <s v="Дијагностичке процедуре са снимањем"/>
    <x v="121"/>
    <x v="120"/>
    <m/>
    <m/>
    <n v="4"/>
    <n v="20"/>
    <n v="4"/>
    <n v="20"/>
  </r>
  <r>
    <x v="5"/>
    <s v="Дијагностичке процедуре са снимањем"/>
    <x v="122"/>
    <x v="121"/>
    <n v="6"/>
    <n v="10"/>
    <m/>
    <m/>
    <n v="6"/>
    <n v="10"/>
  </r>
  <r>
    <x v="5"/>
    <s v="Дијагностичке процедуре са снимањем"/>
    <x v="123"/>
    <x v="122"/>
    <n v="6"/>
    <n v="10"/>
    <m/>
    <m/>
    <n v="6"/>
    <n v="10"/>
  </r>
  <r>
    <x v="5"/>
    <s v="Дијагностичке процедуре са снимањем"/>
    <x v="124"/>
    <x v="123"/>
    <m/>
    <m/>
    <m/>
    <n v="1"/>
    <n v="0"/>
    <n v="1"/>
  </r>
  <r>
    <x v="5"/>
    <s v="Дијагностичке процедуре са снимањем"/>
    <x v="125"/>
    <x v="124"/>
    <n v="21"/>
    <n v="20"/>
    <m/>
    <m/>
    <n v="21"/>
    <n v="20"/>
  </r>
  <r>
    <x v="5"/>
    <s v="Дијагностичке процедуре са снимањем"/>
    <x v="126"/>
    <x v="125"/>
    <n v="21"/>
    <n v="20"/>
    <m/>
    <m/>
    <n v="21"/>
    <n v="20"/>
  </r>
  <r>
    <x v="5"/>
    <s v="Дијагностичке процедуре са снимањем"/>
    <x v="127"/>
    <x v="126"/>
    <m/>
    <m/>
    <m/>
    <n v="2"/>
    <n v="0"/>
    <n v="2"/>
  </r>
  <r>
    <x v="5"/>
    <s v="Дијагностичке процедуре са снимањем"/>
    <x v="128"/>
    <x v="127"/>
    <m/>
    <n v="2"/>
    <m/>
    <m/>
    <n v="0"/>
    <n v="2"/>
  </r>
  <r>
    <x v="5"/>
    <s v="Дијагностичке процедуре са снимањем"/>
    <x v="129"/>
    <x v="128"/>
    <m/>
    <n v="2"/>
    <m/>
    <m/>
    <n v="0"/>
    <n v="2"/>
  </r>
  <r>
    <x v="5"/>
    <s v="Дијагностичке процедуре са снимањем"/>
    <x v="130"/>
    <x v="129"/>
    <m/>
    <m/>
    <m/>
    <n v="5"/>
    <n v="0"/>
    <n v="5"/>
  </r>
  <r>
    <x v="5"/>
    <s v="Дијагностичке процедуре са снимањем"/>
    <x v="131"/>
    <x v="130"/>
    <n v="4"/>
    <n v="5"/>
    <m/>
    <m/>
    <n v="4"/>
    <n v="5"/>
  </r>
  <r>
    <x v="5"/>
    <s v="Дијагностичке процедуре са снимањем"/>
    <x v="132"/>
    <x v="131"/>
    <n v="4"/>
    <n v="5"/>
    <m/>
    <m/>
    <n v="4"/>
    <n v="5"/>
  </r>
  <r>
    <x v="5"/>
    <s v="Дијагностичке процедуре са снимањем"/>
    <x v="133"/>
    <x v="132"/>
    <m/>
    <m/>
    <n v="2"/>
    <n v="2"/>
    <n v="2"/>
    <n v="2"/>
  </r>
  <r>
    <x v="5"/>
    <s v="Дијагностичке процедуре са снимањем"/>
    <x v="134"/>
    <x v="133"/>
    <n v="21"/>
    <n v="20"/>
    <m/>
    <m/>
    <n v="21"/>
    <n v="20"/>
  </r>
  <r>
    <x v="5"/>
    <s v="Дијагностичке процедуре са снимањем"/>
    <x v="135"/>
    <x v="134"/>
    <n v="21"/>
    <n v="20"/>
    <m/>
    <m/>
    <n v="21"/>
    <n v="20"/>
  </r>
  <r>
    <x v="5"/>
    <s v="Дијагностичке процедуре са снимањем"/>
    <x v="136"/>
    <x v="135"/>
    <m/>
    <m/>
    <m/>
    <n v="1"/>
    <n v="0"/>
    <n v="1"/>
  </r>
  <r>
    <x v="5"/>
    <s v="Дијагностичке процедуре са снимањем"/>
    <x v="137"/>
    <x v="136"/>
    <n v="3"/>
    <n v="5"/>
    <m/>
    <m/>
    <n v="3"/>
    <n v="5"/>
  </r>
  <r>
    <x v="5"/>
    <s v="Дијагностичке процедуре са снимањем"/>
    <x v="138"/>
    <x v="137"/>
    <n v="3"/>
    <n v="5"/>
    <m/>
    <m/>
    <n v="3"/>
    <n v="5"/>
  </r>
  <r>
    <x v="5"/>
    <s v="Дијагностичке процедуре са снимањем"/>
    <x v="139"/>
    <x v="138"/>
    <m/>
    <m/>
    <m/>
    <n v="2"/>
    <n v="0"/>
    <n v="2"/>
  </r>
  <r>
    <x v="5"/>
    <s v="Дијагностичке процедуре са снимањем"/>
    <x v="140"/>
    <x v="139"/>
    <n v="50"/>
    <n v="55"/>
    <m/>
    <m/>
    <n v="50"/>
    <n v="55"/>
  </r>
  <r>
    <x v="5"/>
    <s v="Дијагностичке процедуре са снимањем"/>
    <x v="141"/>
    <x v="140"/>
    <n v="50"/>
    <n v="55"/>
    <m/>
    <m/>
    <n v="50"/>
    <n v="55"/>
  </r>
  <r>
    <x v="5"/>
    <s v="Дијагностичке процедуре са снимањем"/>
    <x v="142"/>
    <x v="141"/>
    <m/>
    <m/>
    <n v="762"/>
    <n v="1100"/>
    <n v="762"/>
    <n v="1100"/>
  </r>
  <r>
    <x v="5"/>
    <s v="Дијагностичке процедуре са снимањем"/>
    <x v="143"/>
    <x v="142"/>
    <n v="291"/>
    <n v="250"/>
    <m/>
    <m/>
    <n v="291"/>
    <n v="250"/>
  </r>
  <r>
    <x v="5"/>
    <s v="Дијагностичке процедуре са снимањем"/>
    <x v="144"/>
    <x v="143"/>
    <n v="291"/>
    <n v="250"/>
    <m/>
    <m/>
    <n v="291"/>
    <n v="250"/>
  </r>
  <r>
    <x v="5"/>
    <s v="Дијагностичке процедуре са снимањем"/>
    <x v="145"/>
    <x v="144"/>
    <m/>
    <m/>
    <n v="4"/>
    <n v="5"/>
    <n v="4"/>
    <n v="5"/>
  </r>
  <r>
    <x v="5"/>
    <s v="Дијагностичке процедуре са снимањем"/>
    <x v="146"/>
    <x v="145"/>
    <n v="4"/>
    <n v="5"/>
    <m/>
    <m/>
    <n v="4"/>
    <n v="5"/>
  </r>
  <r>
    <x v="5"/>
    <s v="Дијагностичке процедуре са снимањем"/>
    <x v="147"/>
    <x v="146"/>
    <n v="4"/>
    <n v="5"/>
    <m/>
    <m/>
    <n v="4"/>
    <n v="5"/>
  </r>
  <r>
    <x v="5"/>
    <s v="Дијагностичке процедуре са снимањем"/>
    <x v="148"/>
    <x v="147"/>
    <m/>
    <m/>
    <n v="4"/>
    <n v="10"/>
    <n v="4"/>
    <n v="10"/>
  </r>
  <r>
    <x v="5"/>
    <s v="Дијагностичке процедуре са снимањем"/>
    <x v="149"/>
    <x v="148"/>
    <m/>
    <n v="5"/>
    <m/>
    <m/>
    <n v="0"/>
    <n v="5"/>
  </r>
  <r>
    <x v="5"/>
    <s v="Дијагностичке процедуре са снимањем"/>
    <x v="150"/>
    <x v="149"/>
    <m/>
    <n v="5"/>
    <m/>
    <m/>
    <n v="0"/>
    <n v="5"/>
  </r>
  <r>
    <x v="0"/>
    <m/>
    <x v="0"/>
    <x v="0"/>
    <m/>
    <m/>
    <m/>
    <m/>
    <m/>
    <m/>
  </r>
  <r>
    <x v="0"/>
    <m/>
    <x v="0"/>
    <x v="0"/>
    <m/>
    <m/>
    <m/>
    <m/>
    <n v="0"/>
    <n v="0"/>
  </r>
  <r>
    <x v="0"/>
    <s v="Ултразвучна дијагностика (4 апарата и 1 смена)"/>
    <x v="0"/>
    <x v="0"/>
    <m/>
    <m/>
    <m/>
    <m/>
    <m/>
    <m/>
  </r>
  <r>
    <x v="0"/>
    <s v="Број прегледаних пацијената"/>
    <x v="0"/>
    <x v="0"/>
    <n v="690"/>
    <n v="1020"/>
    <n v="516"/>
    <n v="900"/>
    <n v="1206"/>
    <n v="1920"/>
  </r>
  <r>
    <x v="0"/>
    <s v="Укупан број услуга"/>
    <x v="0"/>
    <x v="0"/>
    <m/>
    <m/>
    <m/>
    <m/>
    <m/>
    <m/>
  </r>
  <r>
    <x v="5"/>
    <s v="Дијагностичке процедуре са снимањем"/>
    <x v="151"/>
    <x v="150"/>
    <n v="43"/>
    <n v="50"/>
    <n v="7"/>
    <n v="30"/>
    <n v="50"/>
    <n v="80"/>
  </r>
  <r>
    <x v="5"/>
    <s v="Дијагностичке процедуре са снимањем"/>
    <x v="152"/>
    <x v="151"/>
    <n v="70"/>
    <n v="30"/>
    <n v="19"/>
    <n v="5"/>
    <n v="89"/>
    <n v="35"/>
  </r>
  <r>
    <x v="5"/>
    <s v="Дијагностичке процедуре са снимањем"/>
    <x v="153"/>
    <x v="152"/>
    <n v="288"/>
    <n v="300"/>
    <n v="150"/>
    <n v="250"/>
    <n v="438"/>
    <n v="550"/>
  </r>
  <r>
    <x v="5"/>
    <s v="Дијагностичке процедуре са снимањем"/>
    <x v="154"/>
    <x v="153"/>
    <n v="140"/>
    <n v="60"/>
    <n v="27"/>
    <n v="20"/>
    <n v="167"/>
    <n v="80"/>
  </r>
  <r>
    <x v="5"/>
    <s v="Дијагностичке процедуре са снимањем"/>
    <x v="155"/>
    <x v="154"/>
    <n v="33"/>
    <n v="20"/>
    <n v="13"/>
    <n v="18"/>
    <n v="46"/>
    <n v="38"/>
  </r>
  <r>
    <x v="5"/>
    <s v="Дијагностичке процедуре са снимањем"/>
    <x v="156"/>
    <x v="155"/>
    <n v="5"/>
    <n v="5"/>
    <m/>
    <n v="1"/>
    <n v="5"/>
    <n v="6"/>
  </r>
  <r>
    <x v="5"/>
    <s v="Дијагностичке процедуре са снимањем"/>
    <x v="157"/>
    <x v="156"/>
    <n v="30"/>
    <n v="50"/>
    <n v="3"/>
    <n v="10"/>
    <n v="33"/>
    <n v="60"/>
  </r>
  <r>
    <x v="5"/>
    <s v="Дијагностичке процедуре са снимањем"/>
    <x v="158"/>
    <x v="157"/>
    <n v="9"/>
    <n v="30"/>
    <n v="6"/>
    <n v="8"/>
    <n v="15"/>
    <n v="38"/>
  </r>
  <r>
    <x v="5"/>
    <s v="Дијагностичке процедуре са снимањем"/>
    <x v="159"/>
    <x v="158"/>
    <n v="362"/>
    <n v="500"/>
    <n v="509"/>
    <n v="500"/>
    <n v="871"/>
    <n v="1000"/>
  </r>
  <r>
    <x v="5"/>
    <s v="Дијагностичке процедуре са снимањем"/>
    <x v="160"/>
    <x v="159"/>
    <n v="1"/>
    <n v="10"/>
    <n v="5"/>
    <n v="10"/>
    <n v="6"/>
    <n v="20"/>
  </r>
  <r>
    <x v="5"/>
    <s v="Дијагностичке процедуре са снимањем"/>
    <x v="161"/>
    <x v="160"/>
    <n v="9"/>
    <n v="15"/>
    <n v="2"/>
    <n v="15"/>
    <n v="11"/>
    <n v="30"/>
  </r>
  <r>
    <x v="5"/>
    <s v="Дијагностичке процедуре са снимањем"/>
    <x v="162"/>
    <x v="161"/>
    <n v="5"/>
    <n v="30"/>
    <n v="55"/>
    <n v="100"/>
    <n v="60"/>
    <n v="130"/>
  </r>
  <r>
    <x v="5"/>
    <s v="Дијагностичке процедуре са снимањем"/>
    <x v="163"/>
    <x v="162"/>
    <m/>
    <n v="10"/>
    <m/>
    <n v="1"/>
    <n v="0"/>
    <n v="11"/>
  </r>
  <r>
    <x v="5"/>
    <s v="Дијагностичке процедуре са снимањем"/>
    <x v="164"/>
    <x v="163"/>
    <n v="2"/>
    <n v="10"/>
    <n v="2"/>
    <n v="10"/>
    <n v="4"/>
    <n v="20"/>
  </r>
  <r>
    <x v="5"/>
    <s v="Дијагностичке процедуре са снимањем"/>
    <x v="165"/>
    <x v="164"/>
    <n v="17"/>
    <n v="10"/>
    <n v="1"/>
    <n v="4"/>
    <n v="18"/>
    <n v="14"/>
  </r>
  <r>
    <x v="0"/>
    <m/>
    <x v="0"/>
    <x v="0"/>
    <m/>
    <m/>
    <m/>
    <m/>
    <n v="0"/>
    <n v="0"/>
  </r>
  <r>
    <x v="0"/>
    <m/>
    <x v="0"/>
    <x v="0"/>
    <m/>
    <m/>
    <m/>
    <m/>
    <n v="0"/>
    <n v="0"/>
  </r>
  <r>
    <x v="0"/>
    <s v="Доплер* (1 апарат и 1 смена)"/>
    <x v="0"/>
    <x v="0"/>
    <m/>
    <m/>
    <m/>
    <m/>
    <m/>
    <m/>
  </r>
  <r>
    <x v="0"/>
    <s v="Број прегледаних пацијената"/>
    <x v="0"/>
    <x v="0"/>
    <n v="128"/>
    <n v="75"/>
    <n v="10"/>
    <n v="35"/>
    <n v="138"/>
    <n v="110"/>
  </r>
  <r>
    <x v="0"/>
    <s v="Укупан број услуга"/>
    <x v="0"/>
    <x v="0"/>
    <m/>
    <m/>
    <m/>
    <m/>
    <m/>
    <m/>
  </r>
  <r>
    <x v="5"/>
    <s v="Дијагностичке процедуре са снимањем"/>
    <x v="166"/>
    <x v="165"/>
    <n v="8"/>
    <n v="25"/>
    <n v="2"/>
    <n v="5"/>
    <n v="10"/>
    <n v="30"/>
  </r>
  <r>
    <x v="5"/>
    <s v="Дијагностичке процедуре са снимањем"/>
    <x v="167"/>
    <x v="166"/>
    <n v="120"/>
    <n v="50"/>
    <n v="8"/>
    <n v="30"/>
    <n v="128"/>
    <n v="80"/>
  </r>
  <r>
    <x v="0"/>
    <m/>
    <x v="0"/>
    <x v="0"/>
    <m/>
    <m/>
    <m/>
    <m/>
    <n v="0"/>
    <n v="0"/>
  </r>
  <r>
    <x v="0"/>
    <s v="ЦТ Скенер (1 апарат и 1 смена)"/>
    <x v="0"/>
    <x v="0"/>
    <m/>
    <m/>
    <m/>
    <m/>
    <m/>
    <m/>
  </r>
  <r>
    <x v="0"/>
    <s v="Број прегледаних пацијената"/>
    <x v="0"/>
    <x v="0"/>
    <n v="12"/>
    <n v="52"/>
    <m/>
    <n v="85"/>
    <n v="12"/>
    <n v="137"/>
  </r>
  <r>
    <x v="0"/>
    <s v="Укупан број услуга"/>
    <x v="0"/>
    <x v="0"/>
    <m/>
    <m/>
    <m/>
    <m/>
    <m/>
    <m/>
  </r>
  <r>
    <x v="5"/>
    <s v="Дијагностичке процедуре са снимањем"/>
    <x v="168"/>
    <x v="167"/>
    <m/>
    <m/>
    <m/>
    <n v="2"/>
    <n v="0"/>
    <n v="2"/>
  </r>
  <r>
    <x v="5"/>
    <s v="Дијагностичке процедуре са снимањем"/>
    <x v="169"/>
    <x v="168"/>
    <m/>
    <n v="2"/>
    <m/>
    <m/>
    <n v="0"/>
    <n v="2"/>
  </r>
  <r>
    <x v="5"/>
    <s v="Дијагностичке процедуре са снимањем"/>
    <x v="170"/>
    <x v="169"/>
    <m/>
    <n v="2"/>
    <m/>
    <m/>
    <n v="0"/>
    <n v="2"/>
  </r>
  <r>
    <x v="5"/>
    <s v="Дијагностичке процедуре са снимањем"/>
    <x v="171"/>
    <x v="170"/>
    <m/>
    <m/>
    <m/>
    <n v="1"/>
    <n v="0"/>
    <n v="1"/>
  </r>
  <r>
    <x v="5"/>
    <s v="Дијагностичке процедуре са снимањем"/>
    <x v="172"/>
    <x v="171"/>
    <m/>
    <m/>
    <m/>
    <n v="2"/>
    <n v="0"/>
    <n v="2"/>
  </r>
  <r>
    <x v="5"/>
    <s v="Дијагностичке процедуре са снимањем"/>
    <x v="173"/>
    <x v="172"/>
    <m/>
    <m/>
    <m/>
    <n v="20"/>
    <n v="0"/>
    <n v="20"/>
  </r>
  <r>
    <x v="5"/>
    <s v="Дијагностичке процедуре са снимањем"/>
    <x v="174"/>
    <x v="173"/>
    <m/>
    <n v="5"/>
    <m/>
    <m/>
    <n v="0"/>
    <n v="5"/>
  </r>
  <r>
    <x v="5"/>
    <s v="Дијагностичке процедуре са снимањем"/>
    <x v="175"/>
    <x v="174"/>
    <m/>
    <m/>
    <m/>
    <n v="20"/>
    <n v="0"/>
    <n v="20"/>
  </r>
  <r>
    <x v="5"/>
    <s v="Дијагностичке процедуре са снимањем"/>
    <x v="176"/>
    <x v="175"/>
    <m/>
    <m/>
    <m/>
    <n v="10"/>
    <n v="0"/>
    <n v="10"/>
  </r>
  <r>
    <x v="5"/>
    <s v="Дијагностичке процедуре са снимањем"/>
    <x v="177"/>
    <x v="176"/>
    <n v="9"/>
    <n v="5"/>
    <m/>
    <m/>
    <n v="9"/>
    <n v="5"/>
  </r>
  <r>
    <x v="5"/>
    <s v="Дијагностичке процедуре са снимањем"/>
    <x v="178"/>
    <x v="177"/>
    <n v="9"/>
    <n v="10"/>
    <m/>
    <m/>
    <n v="9"/>
    <n v="10"/>
  </r>
  <r>
    <x v="5"/>
    <s v="Дијагностичке процедуре са снимањем"/>
    <x v="179"/>
    <x v="178"/>
    <m/>
    <m/>
    <m/>
    <n v="10"/>
    <n v="0"/>
    <n v="10"/>
  </r>
  <r>
    <x v="5"/>
    <s v="Дијагностичке процедуре са снимањем"/>
    <x v="180"/>
    <x v="179"/>
    <m/>
    <n v="5"/>
    <m/>
    <m/>
    <n v="0"/>
    <n v="5"/>
  </r>
  <r>
    <x v="5"/>
    <s v="Дијагностичке процедуре са снимањем"/>
    <x v="181"/>
    <x v="180"/>
    <m/>
    <m/>
    <m/>
    <n v="10"/>
    <n v="0"/>
    <n v="10"/>
  </r>
  <r>
    <x v="5"/>
    <s v="Дијагностичке процедуре са снимањем"/>
    <x v="182"/>
    <x v="181"/>
    <n v="3"/>
    <n v="5"/>
    <m/>
    <m/>
    <n v="3"/>
    <n v="5"/>
  </r>
  <r>
    <x v="5"/>
    <s v="Дијагностичке процедуре са снимањем"/>
    <x v="183"/>
    <x v="182"/>
    <n v="3"/>
    <n v="10"/>
    <m/>
    <m/>
    <n v="3"/>
    <n v="10"/>
  </r>
  <r>
    <x v="5"/>
    <s v="Дијагностичке процедуре са снимањем"/>
    <x v="184"/>
    <x v="183"/>
    <m/>
    <n v="3"/>
    <m/>
    <m/>
    <n v="0"/>
    <n v="3"/>
  </r>
  <r>
    <x v="5"/>
    <s v="Дијагностичке процедуре са снимањем"/>
    <x v="185"/>
    <x v="184"/>
    <m/>
    <m/>
    <m/>
    <n v="3"/>
    <n v="0"/>
    <n v="3"/>
  </r>
  <r>
    <x v="5"/>
    <s v="Дијагностичке процедуре са снимањем"/>
    <x v="186"/>
    <x v="185"/>
    <m/>
    <n v="2"/>
    <m/>
    <m/>
    <n v="0"/>
    <n v="2"/>
  </r>
  <r>
    <x v="5"/>
    <s v="Дијагностичке процедуре са снимањем"/>
    <x v="187"/>
    <x v="186"/>
    <m/>
    <m/>
    <m/>
    <n v="2"/>
    <n v="0"/>
    <n v="2"/>
  </r>
  <r>
    <x v="5"/>
    <s v="Дијагностичке процедуре са снимањем"/>
    <x v="188"/>
    <x v="187"/>
    <m/>
    <m/>
    <m/>
    <n v="3"/>
    <n v="0"/>
    <n v="3"/>
  </r>
  <r>
    <x v="5"/>
    <s v="Дијагностичке процедуре са снимањем"/>
    <x v="189"/>
    <x v="188"/>
    <m/>
    <n v="2"/>
    <m/>
    <m/>
    <n v="0"/>
    <n v="2"/>
  </r>
  <r>
    <x v="5"/>
    <s v="Дијагностичке процедуре са снимањем"/>
    <x v="190"/>
    <x v="189"/>
    <m/>
    <n v="2"/>
    <m/>
    <m/>
    <n v="0"/>
    <n v="2"/>
  </r>
  <r>
    <x v="5"/>
    <s v="Дијагностичке процедуре са снимањем"/>
    <x v="191"/>
    <x v="190"/>
    <m/>
    <m/>
    <m/>
    <n v="3"/>
    <n v="0"/>
    <n v="3"/>
  </r>
  <r>
    <x v="5"/>
    <s v="Дијагностичке процедуре са снимањем"/>
    <x v="192"/>
    <x v="191"/>
    <m/>
    <m/>
    <m/>
    <n v="1"/>
    <n v="0"/>
    <n v="1"/>
  </r>
  <r>
    <x v="5"/>
    <s v="Дијагностичке процедуре са снимањем"/>
    <x v="193"/>
    <x v="192"/>
    <m/>
    <m/>
    <m/>
    <n v="1"/>
    <n v="0"/>
    <n v="1"/>
  </r>
  <r>
    <x v="0"/>
    <m/>
    <x v="0"/>
    <x v="0"/>
    <m/>
    <m/>
    <m/>
    <m/>
    <n v="0"/>
    <n v="0"/>
  </r>
  <r>
    <x v="0"/>
    <m/>
    <x v="0"/>
    <x v="0"/>
    <m/>
    <m/>
    <m/>
    <m/>
    <n v="0"/>
    <n v="0"/>
  </r>
  <r>
    <x v="0"/>
    <m/>
    <x v="0"/>
    <x v="0"/>
    <m/>
    <m/>
    <m/>
    <m/>
    <m/>
    <m/>
  </r>
  <r>
    <x v="0"/>
    <s v="Лабораторијска дијагностика"/>
    <x v="0"/>
    <x v="0"/>
    <m/>
    <m/>
    <m/>
    <m/>
    <m/>
    <m/>
  </r>
  <r>
    <x v="0"/>
    <s v="БРОЈ ПАЦИЈЕНАТА-УКУПНО"/>
    <x v="0"/>
    <x v="0"/>
    <n v="4905"/>
    <n v="5500"/>
    <n v="4459"/>
    <n v="9401"/>
    <n v="9364"/>
    <n v="14901"/>
  </r>
  <r>
    <x v="0"/>
    <s v="БРОЈ ПРЕГЛЕДАНИХ УЗОРАКА-УКУПНО"/>
    <x v="0"/>
    <x v="0"/>
    <n v="4905"/>
    <n v="5500"/>
    <n v="4459"/>
    <n v="9401"/>
    <n v="9364"/>
    <n v="14901"/>
  </r>
  <r>
    <x v="0"/>
    <s v="ЛАБОРАТОРИЈСКЕ АНАЛИЗЕ -УКУПНО"/>
    <x v="0"/>
    <x v="0"/>
    <m/>
    <m/>
    <m/>
    <m/>
    <m/>
    <m/>
  </r>
  <r>
    <x v="0"/>
    <s v="Број пацијената "/>
    <x v="0"/>
    <x v="0"/>
    <n v="1566"/>
    <n v="1500"/>
    <n v="2430"/>
    <n v="6000"/>
    <n v="3996"/>
    <n v="7500"/>
  </r>
  <r>
    <x v="0"/>
    <s v="Број прегледаних узорака"/>
    <x v="0"/>
    <x v="0"/>
    <n v="1566"/>
    <n v="1500"/>
    <n v="2430"/>
    <n v="6000"/>
    <n v="3996"/>
    <n v="7500"/>
  </r>
  <r>
    <x v="0"/>
    <s v="А. Биохемијске и хематолошке анализе укупно"/>
    <x v="0"/>
    <x v="0"/>
    <m/>
    <m/>
    <m/>
    <m/>
    <m/>
    <m/>
  </r>
  <r>
    <x v="6"/>
    <s v="Бихемијске и хематолошке"/>
    <x v="194"/>
    <x v="193"/>
    <n v="614"/>
    <n v="1000"/>
    <n v="1042"/>
    <n v="1574"/>
    <n v="1656"/>
    <n v="2574"/>
  </r>
  <r>
    <x v="6"/>
    <s v="Бихемијске и хематолошке"/>
    <x v="195"/>
    <x v="194"/>
    <n v="1494"/>
    <n v="500"/>
    <n v="4685"/>
    <n v="4000"/>
    <n v="6179"/>
    <n v="4500"/>
  </r>
  <r>
    <x v="6"/>
    <s v="Бихемијске и хематолошке"/>
    <x v="196"/>
    <x v="195"/>
    <n v="3229"/>
    <n v="2000"/>
    <n v="7044"/>
    <n v="8000"/>
    <n v="10273"/>
    <n v="10000"/>
  </r>
  <r>
    <x v="6"/>
    <s v="Бихемијске и хематолошке"/>
    <x v="197"/>
    <x v="196"/>
    <n v="6858"/>
    <n v="2000"/>
    <n v="9455"/>
    <n v="10600"/>
    <n v="16313"/>
    <n v="12600"/>
  </r>
  <r>
    <x v="6"/>
    <s v="Бихемијске и хематолошке"/>
    <x v="198"/>
    <x v="197"/>
    <n v="183"/>
    <n v="100"/>
    <n v="4824"/>
    <n v="3500"/>
    <n v="5007"/>
    <n v="3600"/>
  </r>
  <r>
    <x v="6"/>
    <s v="Бихемијске и хематолошке"/>
    <x v="199"/>
    <x v="198"/>
    <n v="274"/>
    <n v="250"/>
    <n v="5190"/>
    <n v="3500"/>
    <n v="5464"/>
    <n v="3750"/>
  </r>
  <r>
    <x v="6"/>
    <s v="Бихемијске и хематолошке"/>
    <x v="200"/>
    <x v="199"/>
    <n v="515"/>
    <n v="400"/>
    <n v="3833"/>
    <n v="2100"/>
    <n v="4348"/>
    <n v="2500"/>
  </r>
  <r>
    <x v="6"/>
    <s v="Бихемијске и хематолошке"/>
    <x v="201"/>
    <x v="200"/>
    <n v="448"/>
    <n v="200"/>
    <n v="324"/>
    <n v="100"/>
    <n v="772"/>
    <n v="300"/>
  </r>
  <r>
    <x v="6"/>
    <s v="Бихемијске и хематолошке"/>
    <x v="202"/>
    <x v="201"/>
    <n v="188"/>
    <n v="200"/>
    <n v="807"/>
    <n v="1100"/>
    <n v="995"/>
    <n v="1300"/>
  </r>
  <r>
    <x v="6"/>
    <s v="Бихемијске и хематолошке"/>
    <x v="203"/>
    <x v="202"/>
    <n v="188"/>
    <n v="200"/>
    <n v="807"/>
    <n v="1100"/>
    <n v="995"/>
    <n v="1300"/>
  </r>
  <r>
    <x v="6"/>
    <s v="Бихемијске и хематолошке"/>
    <x v="204"/>
    <x v="203"/>
    <n v="106"/>
    <n v="21"/>
    <n v="3923"/>
    <n v="3500"/>
    <n v="4029"/>
    <n v="3521"/>
  </r>
  <r>
    <x v="6"/>
    <s v="Бихемијске и хематолошке"/>
    <x v="205"/>
    <x v="204"/>
    <n v="320"/>
    <n v="21"/>
    <n v="5186"/>
    <n v="3500"/>
    <n v="5506"/>
    <n v="3521"/>
  </r>
  <r>
    <x v="6"/>
    <s v="Бихемијске и хематолошке"/>
    <x v="206"/>
    <x v="205"/>
    <n v="34"/>
    <n v="20"/>
    <n v="5"/>
    <n v="100"/>
    <n v="39"/>
    <n v="120"/>
  </r>
  <r>
    <x v="6"/>
    <s v="Бихемијске и хематолошке"/>
    <x v="207"/>
    <x v="206"/>
    <n v="502"/>
    <n v="350"/>
    <n v="3801"/>
    <n v="2800"/>
    <n v="4303"/>
    <n v="3150"/>
  </r>
  <r>
    <x v="6"/>
    <s v="Бихемијске и хематолошке"/>
    <x v="208"/>
    <x v="207"/>
    <n v="234"/>
    <n v="45"/>
    <n v="1760"/>
    <n v="1300"/>
    <n v="1994"/>
    <n v="1345"/>
  </r>
  <r>
    <x v="6"/>
    <s v="Бихемијске и хематолошке"/>
    <x v="209"/>
    <x v="208"/>
    <n v="201"/>
    <n v="150"/>
    <n v="427"/>
    <n v="330"/>
    <n v="628"/>
    <n v="480"/>
  </r>
  <r>
    <x v="6"/>
    <s v="Бихемијске и хематолошке"/>
    <x v="210"/>
    <x v="209"/>
    <n v="262"/>
    <n v="200"/>
    <n v="564"/>
    <n v="280"/>
    <n v="826"/>
    <n v="480"/>
  </r>
  <r>
    <x v="6"/>
    <s v="Бихемијске и хематолошке"/>
    <x v="211"/>
    <x v="210"/>
    <n v="502"/>
    <n v="350"/>
    <n v="3802"/>
    <n v="3150"/>
    <n v="4304"/>
    <n v="3500"/>
  </r>
  <r>
    <x v="6"/>
    <s v="Бихемијске и хематолошке"/>
    <x v="212"/>
    <x v="211"/>
    <n v="393"/>
    <n v="300"/>
    <n v="1600"/>
    <n v="2000"/>
    <n v="1993"/>
    <n v="2300"/>
  </r>
  <r>
    <x v="6"/>
    <s v="Бихемијске и хематолошке"/>
    <x v="213"/>
    <x v="212"/>
    <m/>
    <n v="50"/>
    <m/>
    <n v="100"/>
    <m/>
    <n v="150"/>
  </r>
  <r>
    <x v="6"/>
    <s v="Бихемијске и хематолошке"/>
    <x v="214"/>
    <x v="213"/>
    <n v="36"/>
    <n v="20"/>
    <n v="87"/>
    <n v="200"/>
    <n v="123"/>
    <n v="220"/>
  </r>
  <r>
    <x v="6"/>
    <s v="Бихемијске и хематолошке"/>
    <x v="215"/>
    <x v="214"/>
    <n v="303"/>
    <n v="100"/>
    <n v="809"/>
    <n v="700"/>
    <n v="1112"/>
    <n v="800"/>
  </r>
  <r>
    <x v="6"/>
    <s v="Бихемијске и хематолошке"/>
    <x v="216"/>
    <x v="215"/>
    <n v="589"/>
    <n v="500"/>
    <n v="7596"/>
    <n v="7300"/>
    <n v="8185"/>
    <n v="7800"/>
  </r>
  <r>
    <x v="6"/>
    <s v="Бихемијске и хематолошке"/>
    <x v="217"/>
    <x v="216"/>
    <n v="256"/>
    <n v="200"/>
    <n v="522"/>
    <n v="300"/>
    <n v="778"/>
    <n v="500"/>
  </r>
  <r>
    <x v="6"/>
    <s v="Бихемијске и хематолошке"/>
    <x v="218"/>
    <x v="217"/>
    <n v="188"/>
    <n v="250"/>
    <n v="807"/>
    <n v="1000"/>
    <n v="995"/>
    <n v="1250"/>
  </r>
  <r>
    <x v="6"/>
    <s v="Бихемијске и хематолошке"/>
    <x v="219"/>
    <x v="218"/>
    <n v="431"/>
    <n v="350"/>
    <n v="1432"/>
    <n v="1000"/>
    <n v="1863"/>
    <n v="1350"/>
  </r>
  <r>
    <x v="6"/>
    <s v="Бихемијске и хематолошке"/>
    <x v="220"/>
    <x v="219"/>
    <n v="382"/>
    <n v="300"/>
    <n v="1105"/>
    <n v="650"/>
    <n v="1487"/>
    <n v="950"/>
  </r>
  <r>
    <x v="6"/>
    <s v="Бихемијске и хематолошке"/>
    <x v="221"/>
    <x v="220"/>
    <n v="382"/>
    <n v="300"/>
    <n v="1105"/>
    <n v="650"/>
    <n v="1487"/>
    <n v="950"/>
  </r>
  <r>
    <x v="6"/>
    <s v="Бихемијске и хематолошке"/>
    <x v="222"/>
    <x v="221"/>
    <m/>
    <n v="50"/>
    <m/>
    <n v="100"/>
    <m/>
    <n v="150"/>
  </r>
  <r>
    <x v="6"/>
    <s v="Бихемијске и хематолошке"/>
    <x v="223"/>
    <x v="222"/>
    <m/>
    <n v="50"/>
    <m/>
    <n v="100"/>
    <m/>
    <n v="150"/>
  </r>
  <r>
    <x v="6"/>
    <s v="Бихемијске и хематолошке"/>
    <x v="224"/>
    <x v="223"/>
    <n v="188"/>
    <n v="250"/>
    <n v="807"/>
    <n v="1500"/>
    <n v="995"/>
    <n v="1750"/>
  </r>
  <r>
    <x v="6"/>
    <s v="Бихемијске и хематолошке"/>
    <x v="225"/>
    <x v="224"/>
    <n v="125"/>
    <n v="250"/>
    <n v="1138"/>
    <n v="1000"/>
    <n v="1263"/>
    <n v="1250"/>
  </r>
  <r>
    <x v="6"/>
    <s v="Бихемијске и хематолошке"/>
    <x v="226"/>
    <x v="225"/>
    <m/>
    <n v="50"/>
    <m/>
    <n v="100"/>
    <m/>
    <n v="150"/>
  </r>
  <r>
    <x v="6"/>
    <s v="Бихемијске и хематолошке"/>
    <x v="227"/>
    <x v="226"/>
    <n v="99"/>
    <n v="35"/>
    <n v="517"/>
    <n v="350"/>
    <n v="616"/>
    <n v="385"/>
  </r>
  <r>
    <x v="6"/>
    <s v="Бихемијске и хематолошке"/>
    <x v="228"/>
    <x v="227"/>
    <n v="98"/>
    <n v="50"/>
    <n v="515"/>
    <n v="450"/>
    <n v="613"/>
    <n v="500"/>
  </r>
  <r>
    <x v="6"/>
    <s v="Бихемијске и хематолошке"/>
    <x v="229"/>
    <x v="228"/>
    <n v="509"/>
    <n v="400"/>
    <n v="3986"/>
    <n v="3700"/>
    <n v="4495"/>
    <n v="4100"/>
  </r>
  <r>
    <x v="6"/>
    <s v="Бихемијске и хематолошке"/>
    <x v="230"/>
    <x v="229"/>
    <n v="355"/>
    <n v="300"/>
    <n v="2468"/>
    <n v="2200"/>
    <n v="2823"/>
    <n v="2500"/>
  </r>
  <r>
    <x v="6"/>
    <s v="Бихемијске и хематолошке"/>
    <x v="231"/>
    <x v="230"/>
    <m/>
    <n v="10"/>
    <n v="4"/>
    <n v="10"/>
    <n v="4"/>
    <n v="20"/>
  </r>
  <r>
    <x v="6"/>
    <s v="Бихемијске и хематолошке"/>
    <x v="232"/>
    <x v="231"/>
    <n v="298"/>
    <n v="200"/>
    <n v="898"/>
    <n v="800"/>
    <n v="1196"/>
    <n v="1000"/>
  </r>
  <r>
    <x v="6"/>
    <s v="Бихемијске и хематолошке"/>
    <x v="233"/>
    <x v="232"/>
    <n v="124"/>
    <n v="250"/>
    <n v="1138"/>
    <n v="1012"/>
    <n v="1262"/>
    <n v="1262"/>
  </r>
  <r>
    <x v="6"/>
    <s v="Бихемијске и хематолошке"/>
    <x v="234"/>
    <x v="233"/>
    <m/>
    <n v="50"/>
    <m/>
    <n v="100"/>
    <m/>
    <n v="150"/>
  </r>
  <r>
    <x v="6"/>
    <s v="Бихемијске и хематолошке"/>
    <x v="235"/>
    <x v="234"/>
    <n v="28"/>
    <n v="50"/>
    <n v="119"/>
    <n v="150"/>
    <n v="147"/>
    <n v="200"/>
  </r>
  <r>
    <x v="6"/>
    <s v="Бихемијске и хематолошке"/>
    <x v="236"/>
    <x v="235"/>
    <m/>
    <m/>
    <n v="35"/>
    <n v="14"/>
    <n v="35"/>
    <n v="14"/>
  </r>
  <r>
    <x v="6"/>
    <s v="Бихемијске и хематолошке"/>
    <x v="237"/>
    <x v="236"/>
    <m/>
    <n v="50"/>
    <m/>
    <n v="100"/>
    <m/>
    <n v="150"/>
  </r>
  <r>
    <x v="6"/>
    <s v="Бихемијске и хематолошке"/>
    <x v="238"/>
    <x v="237"/>
    <n v="254"/>
    <n v="40"/>
    <n v="1767"/>
    <n v="1760"/>
    <n v="2021"/>
    <n v="1800"/>
  </r>
  <r>
    <x v="6"/>
    <s v="Бихемијске и хематолошке"/>
    <x v="239"/>
    <x v="238"/>
    <m/>
    <n v="50"/>
    <m/>
    <n v="16"/>
    <n v="0"/>
    <n v="66"/>
  </r>
  <r>
    <x v="6"/>
    <s v="Бихемијске и хематолошке"/>
    <x v="240"/>
    <x v="239"/>
    <m/>
    <n v="50"/>
    <m/>
    <n v="17"/>
    <n v="0"/>
    <n v="67"/>
  </r>
  <r>
    <x v="6"/>
    <s v="Бихемијске и хематолошке"/>
    <x v="241"/>
    <x v="240"/>
    <n v="415"/>
    <n v="350"/>
    <n v="1368"/>
    <n v="18"/>
    <n v="1783"/>
    <n v="368"/>
  </r>
  <r>
    <x v="6"/>
    <s v="Бихемијске и хематолошке"/>
    <x v="242"/>
    <x v="241"/>
    <m/>
    <n v="50"/>
    <m/>
    <n v="19"/>
    <n v="0"/>
    <n v="69"/>
  </r>
  <r>
    <x v="6"/>
    <s v="Бихемијске и хематолошке"/>
    <x v="243"/>
    <x v="242"/>
    <n v="104"/>
    <n v="80"/>
    <n v="412"/>
    <n v="500"/>
    <n v="516"/>
    <n v="580"/>
  </r>
  <r>
    <x v="6"/>
    <s v="Бихемијске и хематолошке"/>
    <x v="244"/>
    <x v="243"/>
    <n v="514"/>
    <n v="400"/>
    <n v="3996"/>
    <n v="3800"/>
    <n v="4510"/>
    <n v="4200"/>
  </r>
  <r>
    <x v="6"/>
    <s v="Бихемијске и хематолошке"/>
    <x v="245"/>
    <x v="244"/>
    <n v="275"/>
    <n v="300"/>
    <n v="1060"/>
    <n v="22"/>
    <n v="1335"/>
    <n v="322"/>
  </r>
  <r>
    <x v="6"/>
    <s v="Бихемијске и хематолошке"/>
    <x v="246"/>
    <x v="245"/>
    <n v="275"/>
    <n v="300"/>
    <n v="1059"/>
    <n v="23"/>
    <n v="1334"/>
    <n v="323"/>
  </r>
  <r>
    <x v="6"/>
    <s v="Бихемијске и хематолошке"/>
    <x v="247"/>
    <x v="246"/>
    <n v="275"/>
    <n v="300"/>
    <n v="1060"/>
    <n v="24"/>
    <n v="1335"/>
    <n v="324"/>
  </r>
  <r>
    <x v="6"/>
    <s v="Бихемијске и хематолошке"/>
    <x v="248"/>
    <x v="247"/>
    <m/>
    <n v="5"/>
    <m/>
    <n v="25"/>
    <n v="0"/>
    <n v="30"/>
  </r>
  <r>
    <x v="6"/>
    <s v="Бихемијске и хематолошке"/>
    <x v="249"/>
    <x v="248"/>
    <m/>
    <n v="5"/>
    <m/>
    <n v="26"/>
    <n v="0"/>
    <n v="31"/>
  </r>
  <r>
    <x v="6"/>
    <s v="Бихемијске и хематолошке"/>
    <x v="250"/>
    <x v="249"/>
    <m/>
    <n v="5"/>
    <n v="40"/>
    <n v="27"/>
    <n v="40"/>
    <n v="32"/>
  </r>
  <r>
    <x v="6"/>
    <s v="Бихемијске и хематолошке"/>
    <x v="251"/>
    <x v="250"/>
    <m/>
    <n v="5"/>
    <n v="27"/>
    <n v="28"/>
    <n v="27"/>
    <n v="33"/>
  </r>
  <r>
    <x v="6"/>
    <s v="Бихемијске и хематолошке"/>
    <x v="252"/>
    <x v="251"/>
    <m/>
    <n v="5"/>
    <n v="1"/>
    <n v="29"/>
    <n v="1"/>
    <n v="34"/>
  </r>
  <r>
    <x v="6"/>
    <s v="Бихемијске и хематолошке"/>
    <x v="253"/>
    <x v="252"/>
    <m/>
    <n v="5"/>
    <n v="40"/>
    <n v="30"/>
    <n v="40"/>
    <n v="35"/>
  </r>
  <r>
    <x v="6"/>
    <s v="Бихемијске и хематолошке"/>
    <x v="254"/>
    <x v="253"/>
    <m/>
    <n v="5"/>
    <n v="40"/>
    <n v="31"/>
    <n v="40"/>
    <n v="36"/>
  </r>
  <r>
    <x v="6"/>
    <s v="Бихемијске и хематолошке"/>
    <x v="255"/>
    <x v="254"/>
    <m/>
    <n v="5"/>
    <n v="1"/>
    <n v="32"/>
    <n v="1"/>
    <n v="37"/>
  </r>
  <r>
    <x v="6"/>
    <s v="Бихемијске и хематолошке"/>
    <x v="256"/>
    <x v="255"/>
    <m/>
    <n v="80"/>
    <m/>
    <n v="628"/>
    <n v="0"/>
    <n v="708"/>
  </r>
  <r>
    <x v="6"/>
    <s v="Бихемијске и хематолошке"/>
    <x v="257"/>
    <x v="256"/>
    <n v="302"/>
    <n v="300"/>
    <n v="1795"/>
    <n v="1700"/>
    <n v="2097"/>
    <n v="2000"/>
  </r>
  <r>
    <x v="6"/>
    <s v="Бихемијске и хематолошке"/>
    <x v="258"/>
    <x v="257"/>
    <n v="566"/>
    <n v="850"/>
    <n v="4040"/>
    <n v="5500"/>
    <n v="4606"/>
    <n v="6350"/>
  </r>
  <r>
    <x v="6"/>
    <s v="Бихемијске и хематолошке"/>
    <x v="259"/>
    <x v="258"/>
    <n v="454"/>
    <n v="300"/>
    <n v="3760"/>
    <n v="3420"/>
    <n v="4214"/>
    <n v="3720"/>
  </r>
  <r>
    <x v="6"/>
    <s v="Бихемијске и хематолошке"/>
    <x v="260"/>
    <x v="259"/>
    <n v="67"/>
    <n v="200"/>
    <n v="12"/>
    <n v="1000"/>
    <n v="79"/>
    <n v="1200"/>
  </r>
  <r>
    <x v="6"/>
    <s v="Бихемијске и хематолошке"/>
    <x v="261"/>
    <x v="260"/>
    <n v="244"/>
    <n v="200"/>
    <n v="1707"/>
    <n v="1000"/>
    <n v="1951"/>
    <n v="1200"/>
  </r>
  <r>
    <x v="6"/>
    <s v="Бихемијске и хематолошке"/>
    <x v="262"/>
    <x v="261"/>
    <n v="500"/>
    <n v="100"/>
    <n v="575"/>
    <n v="500"/>
    <n v="1075"/>
    <n v="600"/>
  </r>
  <r>
    <x v="6"/>
    <s v="Бихемијске и хематолошке"/>
    <x v="263"/>
    <x v="262"/>
    <n v="429"/>
    <n v="400"/>
    <n v="3453"/>
    <n v="2600"/>
    <n v="3882"/>
    <n v="3000"/>
  </r>
  <r>
    <x v="6"/>
    <s v="Бихемијске и хематолошке"/>
    <x v="264"/>
    <x v="263"/>
    <n v="73"/>
    <n v="200"/>
    <n v="34"/>
    <n v="200"/>
    <n v="107"/>
    <n v="400"/>
  </r>
  <r>
    <x v="6"/>
    <s v="Бихемијске и хематолошке"/>
    <x v="265"/>
    <x v="264"/>
    <n v="223"/>
    <n v="850"/>
    <n v="409"/>
    <n v="700"/>
    <n v="632"/>
    <n v="1550"/>
  </r>
  <r>
    <x v="6"/>
    <s v="Бихемијске и хематолошке"/>
    <x v="266"/>
    <x v="265"/>
    <m/>
    <n v="20"/>
    <m/>
    <n v="77"/>
    <n v="0"/>
    <n v="97"/>
  </r>
  <r>
    <x v="6"/>
    <s v="Бихемијске и хематолошке"/>
    <x v="267"/>
    <x v="266"/>
    <n v="93"/>
    <n v="20"/>
    <n v="287"/>
    <n v="240"/>
    <n v="380"/>
    <n v="260"/>
  </r>
  <r>
    <x v="6"/>
    <s v="Бихемијске и хематолошке"/>
    <x v="268"/>
    <x v="267"/>
    <n v="350"/>
    <n v="300"/>
    <n v="126"/>
    <n v="100"/>
    <n v="476"/>
    <n v="400"/>
  </r>
  <r>
    <x v="6"/>
    <s v="Бихемијске и хематолошке"/>
    <x v="269"/>
    <x v="268"/>
    <n v="350"/>
    <n v="300"/>
    <n v="126"/>
    <n v="100"/>
    <n v="476"/>
    <n v="400"/>
  </r>
  <r>
    <x v="6"/>
    <s v="Бихемијске и хематолошке"/>
    <x v="270"/>
    <x v="269"/>
    <m/>
    <n v="50"/>
    <m/>
    <n v="100"/>
    <m/>
    <n v="150"/>
  </r>
  <r>
    <x v="0"/>
    <m/>
    <x v="0"/>
    <x v="0"/>
    <m/>
    <m/>
    <m/>
    <m/>
    <m/>
    <m/>
  </r>
  <r>
    <x v="0"/>
    <s v="Број пацијената"/>
    <x v="0"/>
    <x v="0"/>
    <n v="3339"/>
    <n v="4000"/>
    <n v="2029"/>
    <n v="3401"/>
    <n v="5368"/>
    <n v="7401"/>
  </r>
  <r>
    <x v="0"/>
    <s v="Број прегледаних узорака"/>
    <x v="0"/>
    <x v="0"/>
    <n v="3339"/>
    <n v="4000"/>
    <n v="2029"/>
    <n v="3401"/>
    <n v="5368"/>
    <n v="7401"/>
  </r>
  <r>
    <x v="0"/>
    <s v="Б. Микробиолошке и паразитолошке анализе укупно"/>
    <x v="0"/>
    <x v="0"/>
    <m/>
    <m/>
    <m/>
    <m/>
    <m/>
    <m/>
  </r>
  <r>
    <x v="6"/>
    <s v="Микробиолошке"/>
    <x v="271"/>
    <x v="270"/>
    <n v="42"/>
    <n v="30"/>
    <n v="74"/>
    <n v="70"/>
    <n v="116"/>
    <n v="100"/>
  </r>
  <r>
    <x v="6"/>
    <s v="Микробиолошке"/>
    <x v="272"/>
    <x v="271"/>
    <n v="1"/>
    <n v="30"/>
    <n v="5"/>
    <n v="30"/>
    <n v="6"/>
    <n v="60"/>
  </r>
  <r>
    <x v="6"/>
    <s v="Микробиолошке"/>
    <x v="273"/>
    <x v="272"/>
    <n v="2"/>
    <n v="10"/>
    <n v="2"/>
    <n v="10"/>
    <n v="4"/>
    <n v="20"/>
  </r>
  <r>
    <x v="6"/>
    <s v="Микробиолошке"/>
    <x v="274"/>
    <x v="273"/>
    <n v="548"/>
    <n v="500"/>
    <n v="729"/>
    <n v="700"/>
    <n v="1277"/>
    <n v="1200"/>
  </r>
  <r>
    <x v="6"/>
    <s v="Микробиолошке"/>
    <x v="275"/>
    <x v="274"/>
    <n v="548"/>
    <n v="200"/>
    <n v="729"/>
    <n v="500"/>
    <n v="1277"/>
    <n v="700"/>
  </r>
  <r>
    <x v="6"/>
    <s v="Микробиолошке"/>
    <x v="276"/>
    <x v="275"/>
    <n v="70"/>
    <n v="40"/>
    <n v="5"/>
    <n v="20"/>
    <n v="75"/>
    <n v="60"/>
  </r>
  <r>
    <x v="6"/>
    <s v="Микробиолошке"/>
    <x v="277"/>
    <x v="276"/>
    <n v="917"/>
    <n v="400"/>
    <m/>
    <n v="5"/>
    <n v="917"/>
    <n v="405"/>
  </r>
  <r>
    <x v="6"/>
    <s v="Микробиолошке"/>
    <x v="278"/>
    <x v="277"/>
    <n v="568"/>
    <n v="500"/>
    <n v="747"/>
    <n v="700"/>
    <n v="1315"/>
    <n v="1200"/>
  </r>
  <r>
    <x v="6"/>
    <s v="Микробиолошке"/>
    <x v="279"/>
    <x v="278"/>
    <n v="568"/>
    <n v="500"/>
    <n v="748"/>
    <n v="700"/>
    <n v="1316"/>
    <n v="1200"/>
  </r>
  <r>
    <x v="6"/>
    <s v="Микробиолошке"/>
    <x v="280"/>
    <x v="279"/>
    <n v="112"/>
    <n v="100"/>
    <n v="32"/>
    <n v="15"/>
    <n v="144"/>
    <n v="115"/>
  </r>
  <r>
    <x v="6"/>
    <s v="Микробиолошке"/>
    <x v="281"/>
    <x v="280"/>
    <m/>
    <n v="10"/>
    <m/>
    <n v="5"/>
    <n v="0"/>
    <n v="15"/>
  </r>
  <r>
    <x v="6"/>
    <s v="Микробиолошке"/>
    <x v="282"/>
    <x v="281"/>
    <m/>
    <n v="2"/>
    <n v="2"/>
    <n v="10"/>
    <n v="2"/>
    <n v="12"/>
  </r>
  <r>
    <x v="6"/>
    <s v="Микробиолошке"/>
    <x v="283"/>
    <x v="282"/>
    <n v="50"/>
    <n v="50"/>
    <n v="499"/>
    <n v="500"/>
    <n v="549"/>
    <n v="550"/>
  </r>
  <r>
    <x v="6"/>
    <s v="Микробиолошке"/>
    <x v="284"/>
    <x v="283"/>
    <n v="332"/>
    <n v="100"/>
    <n v="8"/>
    <n v="20"/>
    <n v="340"/>
    <n v="120"/>
  </r>
  <r>
    <x v="6"/>
    <s v="Микробиолошке"/>
    <x v="285"/>
    <x v="284"/>
    <n v="164"/>
    <n v="10"/>
    <n v="9"/>
    <n v="10"/>
    <n v="173"/>
    <n v="20"/>
  </r>
  <r>
    <x v="6"/>
    <s v="Микробиолошке"/>
    <x v="286"/>
    <x v="285"/>
    <n v="138"/>
    <n v="20"/>
    <n v="7"/>
    <n v="20"/>
    <n v="145"/>
    <n v="40"/>
  </r>
  <r>
    <x v="6"/>
    <s v="Микробиолошке"/>
    <x v="287"/>
    <x v="286"/>
    <n v="917"/>
    <n v="300"/>
    <m/>
    <n v="10"/>
    <n v="917"/>
    <n v="310"/>
  </r>
  <r>
    <x v="6"/>
    <s v="Микробиолошке"/>
    <x v="288"/>
    <x v="287"/>
    <n v="1846"/>
    <n v="350"/>
    <n v="784"/>
    <n v="350"/>
    <n v="2630"/>
    <n v="700"/>
  </r>
  <r>
    <x v="6"/>
    <s v="Микробиолошке"/>
    <x v="289"/>
    <x v="288"/>
    <n v="49"/>
    <n v="20"/>
    <n v="3"/>
    <n v="20"/>
    <n v="52"/>
    <n v="40"/>
  </r>
  <r>
    <x v="6"/>
    <s v="Микробиолошке"/>
    <x v="290"/>
    <x v="289"/>
    <n v="549"/>
    <n v="500"/>
    <n v="224"/>
    <n v="500"/>
    <n v="773"/>
    <n v="1000"/>
  </r>
  <r>
    <x v="6"/>
    <s v="Микробиолошке"/>
    <x v="291"/>
    <x v="290"/>
    <n v="208"/>
    <n v="200"/>
    <n v="113"/>
    <n v="400"/>
    <n v="321"/>
    <n v="600"/>
  </r>
  <r>
    <x v="6"/>
    <s v="Микробиолошке"/>
    <x v="292"/>
    <x v="291"/>
    <n v="97"/>
    <n v="200"/>
    <n v="100"/>
    <n v="500"/>
    <n v="197"/>
    <n v="700"/>
  </r>
  <r>
    <x v="6"/>
    <s v="Микробиолошке"/>
    <x v="293"/>
    <x v="292"/>
    <n v="64"/>
    <n v="150"/>
    <n v="121"/>
    <n v="400"/>
    <n v="185"/>
    <n v="550"/>
  </r>
  <r>
    <x v="6"/>
    <s v="Микробиолошке"/>
    <x v="294"/>
    <x v="293"/>
    <n v="295"/>
    <n v="150"/>
    <n v="71"/>
    <n v="100"/>
    <n v="366"/>
    <n v="250"/>
  </r>
  <r>
    <x v="6"/>
    <s v="Микробиолошке"/>
    <x v="295"/>
    <x v="294"/>
    <m/>
    <n v="50"/>
    <m/>
    <n v="100"/>
    <m/>
    <n v="150"/>
  </r>
  <r>
    <x v="6"/>
    <s v="Микробиолошке"/>
    <x v="296"/>
    <x v="295"/>
    <n v="57"/>
    <n v="20"/>
    <n v="58"/>
    <n v="20"/>
    <n v="115"/>
    <n v="40"/>
  </r>
  <r>
    <x v="6"/>
    <s v="Микробиолошке"/>
    <x v="297"/>
    <x v="296"/>
    <n v="265"/>
    <n v="50"/>
    <n v="124"/>
    <n v="50"/>
    <n v="389"/>
    <n v="100"/>
  </r>
  <r>
    <x v="6"/>
    <s v="Микробиолошке"/>
    <x v="298"/>
    <x v="297"/>
    <n v="1"/>
    <n v="5"/>
    <n v="10"/>
    <n v="10"/>
    <n v="11"/>
    <n v="15"/>
  </r>
  <r>
    <x v="6"/>
    <s v="Микробиолошке"/>
    <x v="299"/>
    <x v="298"/>
    <n v="328"/>
    <n v="200"/>
    <n v="108"/>
    <n v="200"/>
    <n v="436"/>
    <n v="400"/>
  </r>
  <r>
    <x v="6"/>
    <s v="Микробиолошке"/>
    <x v="300"/>
    <x v="299"/>
    <n v="35"/>
    <n v="50"/>
    <n v="37"/>
    <n v="60"/>
    <n v="72"/>
    <n v="110"/>
  </r>
  <r>
    <x v="6"/>
    <s v="Микробиолошке"/>
    <x v="301"/>
    <x v="300"/>
    <n v="35"/>
    <n v="50"/>
    <n v="37"/>
    <n v="100"/>
    <n v="72"/>
    <n v="150"/>
  </r>
  <r>
    <x v="6"/>
    <s v="Микробиолошке"/>
    <x v="302"/>
    <x v="301"/>
    <n v="3"/>
    <n v="5"/>
    <n v="37"/>
    <n v="50"/>
    <n v="40"/>
    <n v="55"/>
  </r>
  <r>
    <x v="6"/>
    <s v="Микробиолошке"/>
    <x v="303"/>
    <x v="302"/>
    <n v="3"/>
    <n v="10"/>
    <n v="30"/>
    <n v="50"/>
    <n v="33"/>
    <n v="60"/>
  </r>
  <r>
    <x v="6"/>
    <s v="Микробиолошке"/>
    <x v="304"/>
    <x v="303"/>
    <n v="81"/>
    <n v="100"/>
    <n v="95"/>
    <n v="100"/>
    <n v="176"/>
    <n v="200"/>
  </r>
  <r>
    <x v="6"/>
    <s v="Микробиолошке"/>
    <x v="305"/>
    <x v="304"/>
    <m/>
    <n v="5"/>
    <m/>
    <n v="10"/>
    <n v="0"/>
    <n v="15"/>
  </r>
  <r>
    <x v="6"/>
    <s v="Микробиолошке"/>
    <x v="306"/>
    <x v="305"/>
    <n v="6"/>
    <n v="10"/>
    <m/>
    <n v="50"/>
    <n v="6"/>
    <n v="60"/>
  </r>
  <r>
    <x v="6"/>
    <s v="Микробиолошке"/>
    <x v="307"/>
    <x v="306"/>
    <n v="7"/>
    <n v="5"/>
    <m/>
    <n v="5"/>
    <n v="7"/>
    <n v="10"/>
  </r>
  <r>
    <x v="6"/>
    <s v="Микробиолошке"/>
    <x v="308"/>
    <x v="307"/>
    <n v="722"/>
    <n v="300"/>
    <n v="347"/>
    <n v="300"/>
    <n v="1069"/>
    <n v="600"/>
  </r>
  <r>
    <x v="6"/>
    <s v="Микробиолошке"/>
    <x v="309"/>
    <x v="308"/>
    <n v="973"/>
    <n v="500"/>
    <n v="533"/>
    <n v="1500"/>
    <n v="1506"/>
    <n v="2000"/>
  </r>
  <r>
    <x v="6"/>
    <s v="Микробиолошке"/>
    <x v="310"/>
    <x v="309"/>
    <n v="17"/>
    <n v="100"/>
    <m/>
    <n v="10"/>
    <n v="17"/>
    <n v="110"/>
  </r>
  <r>
    <x v="6"/>
    <s v="Микробиолошке"/>
    <x v="311"/>
    <x v="310"/>
    <n v="4364"/>
    <n v="2000"/>
    <n v="1367"/>
    <n v="1000"/>
    <n v="5731"/>
    <n v="3000"/>
  </r>
  <r>
    <x v="6"/>
    <s v="Микробиолошке"/>
    <x v="312"/>
    <x v="311"/>
    <n v="1947"/>
    <n v="500"/>
    <n v="1181"/>
    <n v="1200"/>
    <n v="3128"/>
    <n v="1700"/>
  </r>
  <r>
    <x v="6"/>
    <s v="Микробиолошке"/>
    <x v="313"/>
    <x v="312"/>
    <n v="129"/>
    <n v="100"/>
    <n v="240"/>
    <n v="400"/>
    <n v="369"/>
    <n v="500"/>
  </r>
  <r>
    <x v="6"/>
    <s v="Микробиолошке"/>
    <x v="314"/>
    <x v="313"/>
    <n v="456"/>
    <n v="200"/>
    <m/>
    <n v="5"/>
    <n v="456"/>
    <n v="205"/>
  </r>
  <r>
    <x v="6"/>
    <s v="Микробиолошке"/>
    <x v="315"/>
    <x v="314"/>
    <n v="31"/>
    <n v="20"/>
    <n v="1"/>
    <n v="20"/>
    <n v="32"/>
    <n v="40"/>
  </r>
  <r>
    <x v="6"/>
    <s v="Микробиолошке"/>
    <x v="316"/>
    <x v="315"/>
    <n v="6"/>
    <n v="10"/>
    <m/>
    <n v="10"/>
    <n v="6"/>
    <n v="20"/>
  </r>
  <r>
    <x v="6"/>
    <s v="Микробиолошке"/>
    <x v="317"/>
    <x v="316"/>
    <n v="6"/>
    <n v="10"/>
    <m/>
    <n v="10"/>
    <n v="6"/>
    <n v="20"/>
  </r>
  <r>
    <x v="6"/>
    <s v="Микробиолошке"/>
    <x v="318"/>
    <x v="317"/>
    <n v="7"/>
    <n v="5"/>
    <m/>
    <n v="5"/>
    <n v="7"/>
    <n v="10"/>
  </r>
  <r>
    <x v="6"/>
    <s v="Микробиолошке"/>
    <x v="319"/>
    <x v="318"/>
    <n v="2146"/>
    <n v="1000"/>
    <n v="301"/>
    <n v="100"/>
    <n v="2447"/>
    <n v="1100"/>
  </r>
  <r>
    <x v="6"/>
    <s v="Микробиолошке"/>
    <x v="320"/>
    <x v="319"/>
    <n v="1027"/>
    <n v="700"/>
    <n v="356"/>
    <n v="2000"/>
    <n v="1383"/>
    <n v="2700"/>
  </r>
  <r>
    <x v="6"/>
    <s v="Микробиолошке"/>
    <x v="321"/>
    <x v="320"/>
    <n v="3623"/>
    <n v="2000"/>
    <n v="2621"/>
    <n v="1000"/>
    <n v="6244"/>
    <n v="3000"/>
  </r>
  <r>
    <x v="6"/>
    <s v="Микробиолошке"/>
    <x v="322"/>
    <x v="321"/>
    <n v="1200"/>
    <n v="500"/>
    <n v="70"/>
    <n v="90"/>
    <n v="1270"/>
    <n v="590"/>
  </r>
  <r>
    <x v="6"/>
    <s v="Микробиолошке"/>
    <x v="323"/>
    <x v="322"/>
    <n v="5"/>
    <n v="5"/>
    <n v="6"/>
    <n v="10"/>
    <n v="11"/>
    <n v="15"/>
  </r>
  <r>
    <x v="6"/>
    <s v="Микробиолошке"/>
    <x v="324"/>
    <x v="323"/>
    <n v="3"/>
    <n v="20"/>
    <n v="13"/>
    <n v="30"/>
    <n v="16"/>
    <n v="50"/>
  </r>
  <r>
    <x v="6"/>
    <s v="Микробиолошке"/>
    <x v="325"/>
    <x v="324"/>
    <m/>
    <m/>
    <n v="699"/>
    <n v="250"/>
    <n v="699"/>
    <n v="250"/>
  </r>
  <r>
    <x v="6"/>
    <s v="Микробиолошке"/>
    <x v="326"/>
    <x v="325"/>
    <n v="57"/>
    <n v="350"/>
    <n v="1254"/>
    <n v="2000"/>
    <n v="1311"/>
    <n v="2350"/>
  </r>
  <r>
    <x v="6"/>
    <s v="Микробиолошке"/>
    <x v="327"/>
    <x v="326"/>
    <n v="56"/>
    <n v="350"/>
    <n v="1256"/>
    <n v="2000"/>
    <n v="1312"/>
    <n v="2350"/>
  </r>
  <r>
    <x v="6"/>
    <s v="Микробиолошке"/>
    <x v="328"/>
    <x v="327"/>
    <n v="4"/>
    <n v="20"/>
    <m/>
    <n v="20"/>
    <n v="4"/>
    <n v="40"/>
  </r>
  <r>
    <x v="6"/>
    <s v="Микробиолошке"/>
    <x v="329"/>
    <x v="328"/>
    <m/>
    <n v="30"/>
    <n v="1"/>
    <n v="10"/>
    <n v="1"/>
    <n v="40"/>
  </r>
  <r>
    <x v="6"/>
    <s v="Микробиолошке"/>
    <x v="330"/>
    <x v="329"/>
    <n v="103"/>
    <n v="50"/>
    <n v="61"/>
    <n v="50"/>
    <n v="164"/>
    <n v="100"/>
  </r>
  <r>
    <x v="6"/>
    <s v="Микробиолошке"/>
    <x v="331"/>
    <x v="330"/>
    <n v="102"/>
    <n v="50"/>
    <n v="61"/>
    <n v="20"/>
    <n v="163"/>
    <n v="70"/>
  </r>
  <r>
    <x v="6"/>
    <s v="Микробиолошке"/>
    <x v="332"/>
    <x v="331"/>
    <n v="102"/>
    <n v="50"/>
    <n v="61"/>
    <n v="20"/>
    <n v="163"/>
    <n v="70"/>
  </r>
  <r>
    <x v="6"/>
    <s v="Микробиолошке"/>
    <x v="333"/>
    <x v="332"/>
    <n v="456"/>
    <n v="20"/>
    <m/>
    <n v="10"/>
    <n v="456"/>
    <n v="30"/>
  </r>
  <r>
    <x v="6"/>
    <s v="Микробиолошке"/>
    <x v="334"/>
    <x v="333"/>
    <n v="2046"/>
    <n v="40"/>
    <n v="418"/>
    <n v="50"/>
    <n v="2464"/>
    <n v="90"/>
  </r>
  <r>
    <x v="6"/>
    <s v="Микробиолошке"/>
    <x v="335"/>
    <x v="334"/>
    <n v="106"/>
    <n v="50"/>
    <n v="61"/>
    <n v="10"/>
    <n v="167"/>
    <n v="60"/>
  </r>
  <r>
    <x v="6"/>
    <s v="Микробиолошке"/>
    <x v="336"/>
    <x v="335"/>
    <n v="1"/>
    <n v="10"/>
    <m/>
    <n v="5"/>
    <n v="1"/>
    <n v="15"/>
  </r>
  <r>
    <x v="6"/>
    <s v="Микробиолошке"/>
    <x v="337"/>
    <x v="336"/>
    <n v="102"/>
    <n v="50"/>
    <n v="61"/>
    <n v="50"/>
    <n v="163"/>
    <n v="100"/>
  </r>
  <r>
    <x v="6"/>
    <s v="Микробиолошке"/>
    <x v="338"/>
    <x v="337"/>
    <n v="102"/>
    <n v="50"/>
    <n v="61"/>
    <n v="50"/>
    <n v="163"/>
    <n v="100"/>
  </r>
  <r>
    <x v="6"/>
    <s v="Микробиолошке"/>
    <x v="339"/>
    <x v="338"/>
    <n v="99"/>
    <n v="50"/>
    <n v="61"/>
    <n v="50"/>
    <n v="160"/>
    <n v="100"/>
  </r>
  <r>
    <x v="6"/>
    <s v="Микробиолошке"/>
    <x v="340"/>
    <x v="339"/>
    <m/>
    <n v="10"/>
    <n v="1"/>
    <n v="5"/>
    <n v="1"/>
    <n v="15"/>
  </r>
  <r>
    <x v="6"/>
    <s v="Микробиолошке"/>
    <x v="341"/>
    <x v="340"/>
    <n v="16"/>
    <n v="15"/>
    <m/>
    <n v="10"/>
    <n v="16"/>
    <n v="25"/>
  </r>
  <r>
    <x v="6"/>
    <s v="Микробиолошке"/>
    <x v="342"/>
    <x v="341"/>
    <n v="406"/>
    <n v="200"/>
    <n v="49"/>
    <n v="500"/>
    <n v="455"/>
    <n v="700"/>
  </r>
  <r>
    <x v="6"/>
    <s v="Микробиолошке"/>
    <x v="343"/>
    <x v="342"/>
    <n v="906"/>
    <n v="500"/>
    <n v="79"/>
    <n v="150"/>
    <n v="985"/>
    <n v="650"/>
  </r>
  <r>
    <x v="6"/>
    <s v="Микробиолошке"/>
    <x v="344"/>
    <x v="343"/>
    <n v="3"/>
    <n v="5"/>
    <n v="37"/>
    <n v="40"/>
    <n v="40"/>
    <n v="45"/>
  </r>
  <r>
    <x v="6"/>
    <s v="Микробиолошке"/>
    <x v="345"/>
    <x v="344"/>
    <n v="2033"/>
    <n v="600"/>
    <n v="798"/>
    <n v="1700"/>
    <n v="2831"/>
    <n v="2300"/>
  </r>
  <r>
    <x v="6"/>
    <s v="Микробиолошке"/>
    <x v="346"/>
    <x v="345"/>
    <n v="922"/>
    <n v="200"/>
    <n v="79"/>
    <n v="200"/>
    <n v="1001"/>
    <n v="400"/>
  </r>
  <r>
    <x v="6"/>
    <s v="Микробиолошке"/>
    <x v="347"/>
    <x v="346"/>
    <n v="2495"/>
    <n v="1500"/>
    <n v="891"/>
    <n v="500"/>
    <n v="3386"/>
    <n v="2000"/>
  </r>
  <r>
    <x v="6"/>
    <s v="Микробиолошке"/>
    <x v="348"/>
    <x v="347"/>
    <n v="4"/>
    <n v="5"/>
    <n v="40"/>
    <n v="40"/>
    <n v="44"/>
    <n v="45"/>
  </r>
  <r>
    <x v="6"/>
    <s v="Микробиолошке"/>
    <x v="349"/>
    <x v="348"/>
    <m/>
    <n v="5"/>
    <m/>
    <n v="50"/>
    <n v="0"/>
    <n v="55"/>
  </r>
  <r>
    <x v="6"/>
    <s v="Микробиолошке"/>
    <x v="350"/>
    <x v="349"/>
    <n v="1"/>
    <n v="5"/>
    <n v="12"/>
    <n v="30"/>
    <n v="13"/>
    <n v="35"/>
  </r>
  <r>
    <x v="6"/>
    <s v="Микробиолошке"/>
    <x v="351"/>
    <x v="350"/>
    <n v="50"/>
    <n v="50"/>
    <n v="499"/>
    <n v="600"/>
    <n v="549"/>
    <n v="650"/>
  </r>
  <r>
    <x v="6"/>
    <s v="Микробиолошке"/>
    <x v="352"/>
    <x v="351"/>
    <n v="138"/>
    <n v="20"/>
    <n v="7"/>
    <n v="20"/>
    <n v="145"/>
    <n v="40"/>
  </r>
  <r>
    <x v="0"/>
    <m/>
    <x v="0"/>
    <x v="0"/>
    <m/>
    <m/>
    <m/>
    <m/>
    <m/>
    <m/>
  </r>
  <r>
    <x v="0"/>
    <m/>
    <x v="0"/>
    <x v="0"/>
    <m/>
    <m/>
    <m/>
    <m/>
    <m/>
    <m/>
  </r>
  <r>
    <x v="0"/>
    <m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le1" cacheId="0" applyNumberFormats="0" applyBorderFormats="0" applyFontFormats="0" applyPatternFormats="0" applyAlignmentFormats="0" applyWidthHeightFormats="1" dataCaption="Values" updatedVersion="7" minRefreshableVersion="3" createdVersion="6" indent="0" compact="0" compactData="0" multipleFieldFilters="0">
  <location ref="A7:E477" firstHeaderRow="0" firstDataRow="1" firstDataCol="3"/>
  <pivotFields count="10">
    <pivotField axis="axisRow" compact="0" outline="0" showAll="0" defaultSubtotal="0">
      <items count="7">
        <item x="4"/>
        <item x="1"/>
        <item x="3"/>
        <item x="2"/>
        <item x="0"/>
        <item x="5"/>
        <item x="6"/>
      </items>
    </pivotField>
    <pivotField compact="0" outline="0" showAll="0" defaultSubtotal="0"/>
    <pivotField axis="axisRow" compact="0" outline="0" multipleItemSelectionAllowed="1" showAll="0" sortType="ascending" defaultSubtotal="0">
      <items count="354">
        <item m="1" x="353"/>
        <item x="19"/>
        <item x="20"/>
        <item x="72"/>
        <item x="21"/>
        <item x="22"/>
        <item x="23"/>
        <item x="152"/>
        <item x="169"/>
        <item x="170"/>
        <item x="174"/>
        <item x="178"/>
        <item x="177"/>
        <item x="180"/>
        <item x="183"/>
        <item x="182"/>
        <item x="99"/>
        <item x="102"/>
        <item x="105"/>
        <item x="108"/>
        <item x="111"/>
        <item x="114"/>
        <item x="117"/>
        <item x="120"/>
        <item x="123"/>
        <item x="126"/>
        <item x="129"/>
        <item x="132"/>
        <item x="135"/>
        <item x="138"/>
        <item x="141"/>
        <item x="144"/>
        <item x="147"/>
        <item x="150"/>
        <item x="60"/>
        <item x="11"/>
        <item x="12"/>
        <item x="1"/>
        <item x="2"/>
        <item x="3"/>
        <item x="41"/>
        <item x="4"/>
        <item x="42"/>
        <item x="43"/>
        <item x="44"/>
        <item x="5"/>
        <item x="6"/>
        <item x="7"/>
        <item x="92"/>
        <item x="166"/>
        <item x="93"/>
        <item x="94"/>
        <item x="8"/>
        <item x="45"/>
        <item x="9"/>
        <item x="46"/>
        <item x="95"/>
        <item x="62"/>
        <item x="63"/>
        <item x="64"/>
        <item x="10"/>
        <item x="65"/>
        <item x="47"/>
        <item x="66"/>
        <item x="67"/>
        <item x="18"/>
        <item x="48"/>
        <item x="49"/>
        <item x="68"/>
        <item x="69"/>
        <item x="50"/>
        <item x="70"/>
        <item x="71"/>
        <item x="51"/>
        <item x="52"/>
        <item x="53"/>
        <item x="54"/>
        <item x="55"/>
        <item x="56"/>
        <item x="57"/>
        <item x="58"/>
        <item x="151"/>
        <item x="153"/>
        <item x="154"/>
        <item x="155"/>
        <item x="156"/>
        <item x="157"/>
        <item x="158"/>
        <item x="159"/>
        <item x="167"/>
        <item x="160"/>
        <item x="161"/>
        <item x="162"/>
        <item x="163"/>
        <item x="164"/>
        <item x="165"/>
        <item x="168"/>
        <item x="171"/>
        <item x="172"/>
        <item x="173"/>
        <item x="175"/>
        <item x="176"/>
        <item x="179"/>
        <item x="184"/>
        <item x="181"/>
        <item x="185"/>
        <item x="186"/>
        <item x="187"/>
        <item x="188"/>
        <item x="189"/>
        <item x="190"/>
        <item x="191"/>
        <item x="192"/>
        <item x="193"/>
        <item x="97"/>
        <item x="100"/>
        <item x="103"/>
        <item x="106"/>
        <item x="109"/>
        <item x="112"/>
        <item x="115"/>
        <item x="118"/>
        <item x="121"/>
        <item x="124"/>
        <item x="127"/>
        <item x="130"/>
        <item x="133"/>
        <item x="136"/>
        <item x="139"/>
        <item x="142"/>
        <item x="145"/>
        <item x="148"/>
        <item x="59"/>
        <item x="73"/>
        <item x="74"/>
        <item x="75"/>
        <item x="25"/>
        <item x="26"/>
        <item x="76"/>
        <item x="77"/>
        <item x="78"/>
        <item x="61"/>
        <item x="79"/>
        <item x="80"/>
        <item x="81"/>
        <item x="82"/>
        <item x="83"/>
        <item x="27"/>
        <item x="28"/>
        <item x="29"/>
        <item x="30"/>
        <item x="31"/>
        <item x="32"/>
        <item x="33"/>
        <item x="96"/>
        <item x="34"/>
        <item x="35"/>
        <item x="84"/>
        <item x="36"/>
        <item x="37"/>
        <item x="38"/>
        <item x="85"/>
        <item x="39"/>
        <item x="86"/>
        <item x="87"/>
        <item x="88"/>
        <item x="40"/>
        <item x="89"/>
        <item x="90"/>
        <item x="91"/>
        <item x="98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71"/>
        <item x="248"/>
        <item x="249"/>
        <item x="250"/>
        <item x="251"/>
        <item x="252"/>
        <item x="253"/>
        <item x="272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13"/>
        <item x="14"/>
        <item x="15"/>
        <item x="16"/>
        <item x="17"/>
        <item x="24"/>
        <item x="101"/>
        <item x="104"/>
        <item x="107"/>
        <item x="110"/>
        <item x="113"/>
        <item x="116"/>
        <item x="119"/>
        <item x="122"/>
        <item x="125"/>
        <item x="128"/>
        <item x="131"/>
        <item x="134"/>
        <item x="137"/>
        <item x="140"/>
        <item x="143"/>
        <item x="146"/>
        <item x="149"/>
        <item x="0"/>
      </items>
    </pivotField>
    <pivotField axis="axisRow" compact="0" outline="0" showAll="0" defaultSubtotal="0">
      <items count="405">
        <item m="1" x="400"/>
        <item m="1" x="353"/>
        <item m="1" x="356"/>
        <item m="1" x="388"/>
        <item m="1" x="401"/>
        <item m="1" x="392"/>
        <item m="1" x="378"/>
        <item m="1" x="369"/>
        <item m="1" x="376"/>
        <item m="1" x="359"/>
        <item m="1" x="397"/>
        <item m="1" x="370"/>
        <item m="1" x="383"/>
        <item m="1" x="367"/>
        <item m="1" x="384"/>
        <item m="1" x="389"/>
        <item m="1" x="380"/>
        <item m="1" x="387"/>
        <item m="1" x="402"/>
        <item m="1" x="371"/>
        <item m="1" x="386"/>
        <item m="1" x="355"/>
        <item m="1" x="377"/>
        <item m="1" x="364"/>
        <item m="1" x="368"/>
        <item m="1" x="360"/>
        <item m="1" x="363"/>
        <item m="1" x="372"/>
        <item x="0"/>
        <item m="1" x="404"/>
        <item m="1" x="357"/>
        <item m="1" x="374"/>
        <item m="1" x="358"/>
        <item m="1" x="361"/>
        <item x="1"/>
        <item x="2"/>
        <item x="3"/>
        <item m="1" x="385"/>
        <item x="4"/>
        <item x="5"/>
        <item x="6"/>
        <item x="7"/>
        <item x="8"/>
        <item x="9"/>
        <item x="10"/>
        <item m="1" x="390"/>
        <item m="1" x="365"/>
        <item x="11"/>
        <item x="12"/>
        <item x="13"/>
        <item x="14"/>
        <item x="15"/>
        <item x="16"/>
        <item x="17"/>
        <item m="1" x="373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m="1" x="382"/>
        <item x="33"/>
        <item x="34"/>
        <item x="35"/>
        <item m="1" x="403"/>
        <item x="37"/>
        <item x="38"/>
        <item x="39"/>
        <item m="1" x="362"/>
        <item x="41"/>
        <item x="42"/>
        <item x="43"/>
        <item x="44"/>
        <item m="1" x="381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m="1" x="395"/>
        <item m="1" x="391"/>
        <item x="85"/>
        <item x="86"/>
        <item x="87"/>
        <item x="88"/>
        <item x="89"/>
        <item x="90"/>
        <item x="91"/>
        <item x="92"/>
        <item x="93"/>
        <item x="94"/>
        <item x="95"/>
        <item m="1" x="394"/>
        <item m="1" x="396"/>
        <item m="1" x="398"/>
        <item x="32"/>
        <item x="96"/>
        <item m="1" x="352"/>
        <item x="98"/>
        <item x="99"/>
        <item x="101"/>
        <item x="102"/>
        <item x="104"/>
        <item x="105"/>
        <item x="107"/>
        <item x="108"/>
        <item x="110"/>
        <item x="111"/>
        <item x="113"/>
        <item x="114"/>
        <item x="116"/>
        <item x="117"/>
        <item x="119"/>
        <item x="120"/>
        <item x="122"/>
        <item x="123"/>
        <item x="125"/>
        <item x="126"/>
        <item x="128"/>
        <item x="129"/>
        <item x="131"/>
        <item x="132"/>
        <item x="134"/>
        <item x="135"/>
        <item x="137"/>
        <item x="138"/>
        <item x="140"/>
        <item x="141"/>
        <item x="143"/>
        <item x="144"/>
        <item x="146"/>
        <item x="147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76"/>
        <item x="177"/>
        <item x="181"/>
        <item x="18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3"/>
        <item x="214"/>
        <item x="215"/>
        <item x="216"/>
        <item x="217"/>
        <item x="218"/>
        <item x="219"/>
        <item x="220"/>
        <item x="223"/>
        <item x="224"/>
        <item x="226"/>
        <item x="227"/>
        <item x="228"/>
        <item x="229"/>
        <item x="230"/>
        <item x="231"/>
        <item x="232"/>
        <item x="234"/>
        <item x="235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m="1" x="354"/>
        <item m="1" x="37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m="1" x="375"/>
        <item x="293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40"/>
        <item m="1" x="393"/>
        <item m="1" x="399"/>
        <item x="36"/>
        <item x="167"/>
        <item x="168"/>
        <item x="169"/>
        <item x="170"/>
        <item x="171"/>
        <item x="172"/>
        <item x="173"/>
        <item x="174"/>
        <item x="175"/>
        <item x="178"/>
        <item x="179"/>
        <item x="180"/>
        <item x="183"/>
        <item x="184"/>
        <item x="185"/>
        <item x="186"/>
        <item x="187"/>
        <item x="188"/>
        <item x="189"/>
        <item x="190"/>
        <item x="191"/>
        <item x="192"/>
        <item x="212"/>
        <item x="221"/>
        <item x="222"/>
        <item x="225"/>
        <item x="233"/>
        <item x="236"/>
        <item x="269"/>
        <item x="294"/>
        <item m="1" x="366"/>
        <item x="97"/>
        <item x="100"/>
        <item x="103"/>
        <item x="106"/>
        <item x="109"/>
        <item x="112"/>
        <item x="115"/>
        <item x="118"/>
        <item x="121"/>
        <item x="124"/>
        <item x="127"/>
        <item x="130"/>
        <item x="133"/>
        <item x="136"/>
        <item x="139"/>
        <item x="142"/>
        <item x="145"/>
        <item x="148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3">
    <field x="2"/>
    <field x="3"/>
    <field x="0"/>
  </rowFields>
  <rowItems count="470">
    <i>
      <x v="1"/>
      <x v="56"/>
      <x/>
    </i>
    <i r="2">
      <x v="1"/>
    </i>
    <i r="2">
      <x v="2"/>
    </i>
    <i>
      <x v="2"/>
      <x v="57"/>
      <x v="1"/>
    </i>
    <i r="2">
      <x v="2"/>
    </i>
    <i>
      <x v="3"/>
      <x v="110"/>
      <x/>
    </i>
    <i r="2">
      <x v="1"/>
    </i>
    <i>
      <x v="4"/>
      <x v="58"/>
      <x/>
    </i>
    <i r="2">
      <x v="1"/>
    </i>
    <i r="2">
      <x v="2"/>
    </i>
    <i>
      <x v="5"/>
      <x v="59"/>
      <x/>
    </i>
    <i r="2">
      <x v="1"/>
    </i>
    <i r="2">
      <x v="2"/>
    </i>
    <i>
      <x v="6"/>
      <x v="60"/>
      <x/>
    </i>
    <i r="2">
      <x v="1"/>
    </i>
    <i r="2">
      <x v="2"/>
    </i>
    <i>
      <x v="7"/>
      <x v="178"/>
      <x v="5"/>
    </i>
    <i>
      <x v="8"/>
      <x v="357"/>
      <x v="5"/>
    </i>
    <i>
      <x v="9"/>
      <x v="358"/>
      <x v="5"/>
    </i>
    <i>
      <x v="10"/>
      <x v="362"/>
      <x v="5"/>
    </i>
    <i>
      <x v="11"/>
      <x v="195"/>
      <x v="5"/>
    </i>
    <i>
      <x v="12"/>
      <x v="194"/>
      <x v="5"/>
    </i>
    <i>
      <x v="13"/>
      <x v="366"/>
      <x v="5"/>
    </i>
    <i>
      <x v="14"/>
      <x v="197"/>
      <x v="5"/>
    </i>
    <i>
      <x v="15"/>
      <x v="196"/>
      <x v="5"/>
    </i>
    <i>
      <x v="16"/>
      <x v="142"/>
      <x v="5"/>
    </i>
    <i>
      <x v="17"/>
      <x v="144"/>
      <x v="5"/>
    </i>
    <i>
      <x v="18"/>
      <x v="146"/>
      <x v="5"/>
    </i>
    <i>
      <x v="19"/>
      <x v="148"/>
      <x v="5"/>
    </i>
    <i>
      <x v="20"/>
      <x v="150"/>
      <x v="5"/>
    </i>
    <i>
      <x v="21"/>
      <x v="152"/>
      <x v="5"/>
    </i>
    <i>
      <x v="22"/>
      <x v="154"/>
      <x v="5"/>
    </i>
    <i>
      <x v="23"/>
      <x v="156"/>
      <x v="5"/>
    </i>
    <i>
      <x v="24"/>
      <x v="158"/>
      <x v="5"/>
    </i>
    <i>
      <x v="25"/>
      <x v="160"/>
      <x v="5"/>
    </i>
    <i>
      <x v="26"/>
      <x v="162"/>
      <x v="5"/>
    </i>
    <i>
      <x v="27"/>
      <x v="164"/>
      <x v="5"/>
    </i>
    <i>
      <x v="28"/>
      <x v="166"/>
      <x v="5"/>
    </i>
    <i>
      <x v="29"/>
      <x v="168"/>
      <x v="5"/>
    </i>
    <i>
      <x v="30"/>
      <x v="170"/>
      <x v="5"/>
    </i>
    <i>
      <x v="31"/>
      <x v="172"/>
      <x v="5"/>
    </i>
    <i>
      <x v="32"/>
      <x v="174"/>
      <x v="5"/>
    </i>
    <i>
      <x v="33"/>
      <x v="176"/>
      <x v="5"/>
    </i>
    <i>
      <x v="34"/>
      <x v="98"/>
      <x v="1"/>
    </i>
    <i>
      <x v="35"/>
      <x v="47"/>
      <x/>
    </i>
    <i r="2">
      <x v="1"/>
    </i>
    <i r="2">
      <x v="2"/>
    </i>
    <i>
      <x v="36"/>
      <x v="48"/>
      <x/>
    </i>
    <i r="2">
      <x v="1"/>
    </i>
    <i r="2">
      <x v="2"/>
    </i>
    <i>
      <x v="37"/>
      <x v="34"/>
      <x v="1"/>
    </i>
    <i r="2">
      <x v="2"/>
    </i>
    <i r="2">
      <x v="3"/>
    </i>
    <i>
      <x v="38"/>
      <x v="35"/>
      <x v="1"/>
    </i>
    <i r="2">
      <x v="2"/>
    </i>
    <i r="2">
      <x v="3"/>
    </i>
    <i>
      <x v="39"/>
      <x v="36"/>
      <x v="1"/>
    </i>
    <i>
      <x v="40"/>
      <x v="78"/>
      <x v="1"/>
    </i>
    <i>
      <x v="41"/>
      <x v="38"/>
      <x/>
    </i>
    <i r="2">
      <x v="2"/>
    </i>
    <i>
      <x v="42"/>
      <x v="79"/>
      <x v="1"/>
    </i>
    <i>
      <x v="43"/>
      <x v="80"/>
      <x v="1"/>
    </i>
    <i>
      <x v="44"/>
      <x v="81"/>
      <x/>
    </i>
    <i r="2">
      <x v="1"/>
    </i>
    <i>
      <x v="45"/>
      <x v="39"/>
      <x/>
    </i>
    <i r="2">
      <x v="1"/>
    </i>
    <i r="2">
      <x v="2"/>
    </i>
    <i>
      <x v="46"/>
      <x v="40"/>
      <x/>
    </i>
    <i r="2">
      <x v="1"/>
    </i>
    <i r="2">
      <x v="2"/>
    </i>
    <i>
      <x v="47"/>
      <x v="41"/>
      <x/>
    </i>
    <i r="2">
      <x v="1"/>
    </i>
    <i r="2">
      <x v="2"/>
    </i>
    <i r="2">
      <x v="3"/>
    </i>
    <i>
      <x v="48"/>
      <x v="131"/>
      <x/>
    </i>
    <i r="2">
      <x v="3"/>
    </i>
    <i>
      <x v="49"/>
      <x v="192"/>
      <x v="5"/>
    </i>
    <i>
      <x v="50"/>
      <x v="132"/>
      <x/>
    </i>
    <i r="2">
      <x v="3"/>
    </i>
    <i>
      <x v="51"/>
      <x v="133"/>
      <x/>
    </i>
    <i r="2">
      <x v="3"/>
    </i>
    <i>
      <x v="52"/>
      <x v="42"/>
      <x/>
    </i>
    <i r="2">
      <x v="1"/>
    </i>
    <i r="2">
      <x v="2"/>
    </i>
    <i r="2">
      <x v="3"/>
    </i>
    <i>
      <x v="53"/>
      <x v="83"/>
      <x v="1"/>
    </i>
    <i r="2">
      <x v="3"/>
    </i>
    <i>
      <x v="54"/>
      <x v="43"/>
      <x/>
    </i>
    <i r="2">
      <x v="1"/>
    </i>
    <i r="2">
      <x v="2"/>
    </i>
    <i>
      <x v="55"/>
      <x v="84"/>
      <x v="1"/>
    </i>
    <i>
      <x v="56"/>
      <x v="134"/>
      <x v="3"/>
    </i>
    <i>
      <x v="57"/>
      <x v="100"/>
      <x v="1"/>
    </i>
    <i r="2">
      <x v="3"/>
    </i>
    <i>
      <x v="58"/>
      <x v="101"/>
      <x v="1"/>
    </i>
    <i r="2">
      <x v="3"/>
    </i>
    <i>
      <x v="59"/>
      <x v="102"/>
      <x v="1"/>
    </i>
    <i r="2">
      <x v="3"/>
    </i>
    <i>
      <x v="60"/>
      <x v="44"/>
      <x/>
    </i>
    <i r="2">
      <x v="1"/>
    </i>
    <i r="2">
      <x v="2"/>
    </i>
    <i r="2">
      <x v="3"/>
    </i>
    <i>
      <x v="61"/>
      <x v="103"/>
      <x v="1"/>
    </i>
    <i r="2">
      <x v="3"/>
    </i>
    <i>
      <x v="62"/>
      <x v="85"/>
      <x v="1"/>
    </i>
    <i>
      <x v="63"/>
      <x v="104"/>
      <x v="1"/>
    </i>
    <i r="2">
      <x v="3"/>
    </i>
    <i>
      <x v="64"/>
      <x v="105"/>
      <x v="1"/>
    </i>
    <i r="2">
      <x v="3"/>
    </i>
    <i>
      <x v="65"/>
      <x v="55"/>
      <x v="1"/>
    </i>
    <i r="2">
      <x v="2"/>
    </i>
    <i r="2">
      <x v="3"/>
    </i>
    <i>
      <x v="66"/>
      <x v="86"/>
      <x v="1"/>
    </i>
    <i>
      <x v="67"/>
      <x v="87"/>
      <x v="1"/>
    </i>
    <i r="2">
      <x v="3"/>
    </i>
    <i>
      <x v="68"/>
      <x v="106"/>
      <x v="1"/>
    </i>
    <i>
      <x v="69"/>
      <x v="107"/>
      <x v="1"/>
    </i>
    <i>
      <x v="70"/>
      <x v="88"/>
      <x/>
    </i>
    <i r="2">
      <x v="1"/>
    </i>
    <i>
      <x v="71"/>
      <x v="108"/>
      <x/>
    </i>
    <i r="2">
      <x v="1"/>
    </i>
    <i>
      <x v="72"/>
      <x v="109"/>
      <x v="1"/>
    </i>
    <i>
      <x v="73"/>
      <x v="89"/>
      <x v="1"/>
    </i>
    <i>
      <x v="74"/>
      <x v="90"/>
      <x/>
    </i>
    <i r="2">
      <x v="1"/>
    </i>
    <i>
      <x v="75"/>
      <x v="91"/>
      <x/>
    </i>
    <i r="2">
      <x v="1"/>
    </i>
    <i>
      <x v="76"/>
      <x v="92"/>
      <x v="1"/>
    </i>
    <i>
      <x v="77"/>
      <x v="93"/>
      <x v="1"/>
    </i>
    <i>
      <x v="78"/>
      <x v="94"/>
      <x/>
    </i>
    <i r="2">
      <x v="1"/>
    </i>
    <i>
      <x v="79"/>
      <x v="95"/>
      <x/>
    </i>
    <i r="2">
      <x v="1"/>
    </i>
    <i>
      <x v="80"/>
      <x v="96"/>
      <x/>
    </i>
    <i r="2">
      <x v="1"/>
    </i>
    <i>
      <x v="81"/>
      <x v="177"/>
      <x v="5"/>
    </i>
    <i>
      <x v="82"/>
      <x v="179"/>
      <x v="5"/>
    </i>
    <i>
      <x v="83"/>
      <x v="180"/>
      <x v="5"/>
    </i>
    <i>
      <x v="84"/>
      <x v="181"/>
      <x v="5"/>
    </i>
    <i>
      <x v="85"/>
      <x v="182"/>
      <x v="5"/>
    </i>
    <i>
      <x v="86"/>
      <x v="183"/>
      <x v="5"/>
    </i>
    <i>
      <x v="87"/>
      <x v="184"/>
      <x v="5"/>
    </i>
    <i>
      <x v="88"/>
      <x v="185"/>
      <x v="5"/>
    </i>
    <i>
      <x v="89"/>
      <x v="193"/>
      <x v="5"/>
    </i>
    <i>
      <x v="90"/>
      <x v="186"/>
      <x v="5"/>
    </i>
    <i>
      <x v="91"/>
      <x v="187"/>
      <x v="5"/>
    </i>
    <i>
      <x v="92"/>
      <x v="188"/>
      <x v="5"/>
    </i>
    <i>
      <x v="93"/>
      <x v="189"/>
      <x v="5"/>
    </i>
    <i>
      <x v="94"/>
      <x v="190"/>
      <x v="5"/>
    </i>
    <i>
      <x v="95"/>
      <x v="191"/>
      <x v="5"/>
    </i>
    <i>
      <x v="96"/>
      <x v="356"/>
      <x v="5"/>
    </i>
    <i>
      <x v="97"/>
      <x v="359"/>
      <x v="5"/>
    </i>
    <i>
      <x v="98"/>
      <x v="360"/>
      <x v="5"/>
    </i>
    <i>
      <x v="99"/>
      <x v="361"/>
      <x v="5"/>
    </i>
    <i>
      <x v="100"/>
      <x v="363"/>
      <x v="5"/>
    </i>
    <i>
      <x v="101"/>
      <x v="364"/>
      <x v="5"/>
    </i>
    <i>
      <x v="102"/>
      <x v="365"/>
      <x v="5"/>
    </i>
    <i>
      <x v="103"/>
      <x v="368"/>
      <x v="5"/>
    </i>
    <i>
      <x v="104"/>
      <x v="367"/>
      <x v="5"/>
    </i>
    <i>
      <x v="105"/>
      <x v="369"/>
      <x v="5"/>
    </i>
    <i>
      <x v="106"/>
      <x v="370"/>
      <x v="5"/>
    </i>
    <i>
      <x v="107"/>
      <x v="371"/>
      <x v="5"/>
    </i>
    <i>
      <x v="108"/>
      <x v="372"/>
      <x v="5"/>
    </i>
    <i>
      <x v="109"/>
      <x v="373"/>
      <x v="5"/>
    </i>
    <i>
      <x v="110"/>
      <x v="374"/>
      <x v="5"/>
    </i>
    <i>
      <x v="111"/>
      <x v="375"/>
      <x v="5"/>
    </i>
    <i>
      <x v="112"/>
      <x v="376"/>
      <x v="5"/>
    </i>
    <i>
      <x v="113"/>
      <x v="377"/>
      <x v="5"/>
    </i>
    <i>
      <x v="114"/>
      <x v="140"/>
      <x v="5"/>
    </i>
    <i>
      <x v="115"/>
      <x v="143"/>
      <x v="5"/>
    </i>
    <i>
      <x v="116"/>
      <x v="145"/>
      <x v="5"/>
    </i>
    <i>
      <x v="117"/>
      <x v="147"/>
      <x v="5"/>
    </i>
    <i>
      <x v="118"/>
      <x v="149"/>
      <x v="5"/>
    </i>
    <i>
      <x v="119"/>
      <x v="151"/>
      <x v="5"/>
    </i>
    <i>
      <x v="120"/>
      <x v="153"/>
      <x v="5"/>
    </i>
    <i>
      <x v="121"/>
      <x v="155"/>
      <x v="5"/>
    </i>
    <i>
      <x v="122"/>
      <x v="157"/>
      <x v="5"/>
    </i>
    <i>
      <x v="123"/>
      <x v="159"/>
      <x v="5"/>
    </i>
    <i>
      <x v="124"/>
      <x v="161"/>
      <x v="5"/>
    </i>
    <i>
      <x v="125"/>
      <x v="163"/>
      <x v="5"/>
    </i>
    <i>
      <x v="126"/>
      <x v="165"/>
      <x v="5"/>
    </i>
    <i>
      <x v="127"/>
      <x v="167"/>
      <x v="5"/>
    </i>
    <i>
      <x v="128"/>
      <x v="169"/>
      <x v="5"/>
    </i>
    <i>
      <x v="129"/>
      <x v="171"/>
      <x v="5"/>
    </i>
    <i>
      <x v="130"/>
      <x v="173"/>
      <x v="5"/>
    </i>
    <i>
      <x v="131"/>
      <x v="175"/>
      <x v="5"/>
    </i>
    <i>
      <x v="132"/>
      <x v="97"/>
      <x/>
    </i>
    <i r="2">
      <x v="1"/>
    </i>
    <i>
      <x v="133"/>
      <x v="111"/>
      <x v="1"/>
    </i>
    <i>
      <x v="134"/>
      <x v="112"/>
      <x v="1"/>
    </i>
    <i>
      <x v="135"/>
      <x v="113"/>
      <x/>
    </i>
    <i r="2">
      <x v="1"/>
    </i>
    <i>
      <x v="136"/>
      <x v="62"/>
      <x/>
    </i>
    <i r="2">
      <x v="2"/>
    </i>
    <i>
      <x v="137"/>
      <x v="63"/>
      <x/>
    </i>
    <i r="2">
      <x v="1"/>
    </i>
    <i r="2">
      <x v="2"/>
    </i>
    <i r="2">
      <x v="3"/>
    </i>
    <i>
      <x v="138"/>
      <x v="114"/>
      <x v="1"/>
    </i>
    <i>
      <x v="139"/>
      <x v="115"/>
      <x v="1"/>
    </i>
    <i r="2">
      <x v="3"/>
    </i>
    <i>
      <x v="140"/>
      <x v="116"/>
      <x v="1"/>
    </i>
    <i r="2">
      <x v="3"/>
    </i>
    <i>
      <x v="141"/>
      <x v="99"/>
      <x v="1"/>
    </i>
    <i r="2">
      <x v="3"/>
    </i>
    <i>
      <x v="142"/>
      <x v="117"/>
      <x v="1"/>
    </i>
    <i r="2">
      <x v="3"/>
    </i>
    <i>
      <x v="143"/>
      <x v="118"/>
      <x v="1"/>
    </i>
    <i>
      <x v="144"/>
      <x v="119"/>
      <x v="1"/>
    </i>
    <i>
      <x v="145"/>
      <x v="120"/>
      <x/>
    </i>
    <i r="2">
      <x v="1"/>
    </i>
    <i>
      <x v="146"/>
      <x v="121"/>
      <x/>
    </i>
    <i r="2">
      <x v="1"/>
    </i>
    <i>
      <x v="147"/>
      <x v="64"/>
      <x/>
    </i>
    <i r="2">
      <x v="1"/>
    </i>
    <i r="2">
      <x v="2"/>
    </i>
    <i>
      <x v="148"/>
      <x v="65"/>
      <x/>
    </i>
    <i r="2">
      <x v="1"/>
    </i>
    <i r="2">
      <x v="2"/>
    </i>
    <i>
      <x v="149"/>
      <x v="66"/>
      <x/>
    </i>
    <i r="2">
      <x v="1"/>
    </i>
    <i r="2">
      <x v="2"/>
    </i>
    <i>
      <x v="150"/>
      <x v="67"/>
      <x/>
    </i>
    <i r="2">
      <x v="1"/>
    </i>
    <i r="2">
      <x v="2"/>
    </i>
    <i>
      <x v="151"/>
      <x v="68"/>
      <x/>
    </i>
    <i r="2">
      <x v="1"/>
    </i>
    <i r="2">
      <x v="2"/>
    </i>
    <i r="2">
      <x v="3"/>
    </i>
    <i>
      <x v="152"/>
      <x v="139"/>
      <x/>
    </i>
    <i r="2">
      <x v="2"/>
    </i>
    <i>
      <x v="153"/>
      <x v="70"/>
      <x/>
    </i>
    <i r="2">
      <x v="1"/>
    </i>
    <i r="2">
      <x v="2"/>
    </i>
    <i r="2">
      <x v="3"/>
    </i>
    <i>
      <x v="154"/>
      <x v="135"/>
      <x v="3"/>
    </i>
    <i>
      <x v="155"/>
      <x v="71"/>
      <x/>
    </i>
    <i r="2">
      <x v="1"/>
    </i>
    <i r="2">
      <x v="2"/>
    </i>
    <i r="2">
      <x v="3"/>
    </i>
    <i>
      <x v="156"/>
      <x v="72"/>
      <x/>
    </i>
    <i r="2">
      <x v="1"/>
    </i>
    <i r="2">
      <x v="2"/>
    </i>
    <i r="2">
      <x v="3"/>
    </i>
    <i>
      <x v="157"/>
      <x v="122"/>
      <x v="1"/>
    </i>
    <i r="2">
      <x v="3"/>
    </i>
    <i>
      <x v="158"/>
      <x v="355"/>
      <x/>
    </i>
    <i r="2">
      <x v="1"/>
    </i>
    <i r="2">
      <x v="2"/>
    </i>
    <i r="2">
      <x v="3"/>
    </i>
    <i>
      <x v="159"/>
      <x v="74"/>
      <x/>
    </i>
    <i r="2">
      <x v="1"/>
    </i>
    <i r="2">
      <x v="2"/>
    </i>
    <i r="2">
      <x v="3"/>
    </i>
    <i>
      <x v="160"/>
      <x v="75"/>
      <x/>
    </i>
    <i r="2">
      <x v="1"/>
    </i>
    <i r="2">
      <x v="2"/>
    </i>
    <i r="2">
      <x v="3"/>
    </i>
    <i>
      <x v="161"/>
      <x v="125"/>
      <x v="1"/>
    </i>
    <i r="2">
      <x v="3"/>
    </i>
    <i>
      <x v="162"/>
      <x v="76"/>
      <x/>
    </i>
    <i r="2">
      <x v="1"/>
    </i>
    <i r="2">
      <x v="2"/>
    </i>
    <i r="2">
      <x v="3"/>
    </i>
    <i>
      <x v="163"/>
      <x v="126"/>
      <x v="1"/>
    </i>
    <i>
      <x v="164"/>
      <x v="127"/>
      <x v="1"/>
    </i>
    <i>
      <x v="165"/>
      <x v="128"/>
      <x v="1"/>
    </i>
    <i>
      <x v="166"/>
      <x v="352"/>
      <x/>
    </i>
    <i r="2">
      <x v="1"/>
    </i>
    <i r="2">
      <x v="2"/>
    </i>
    <i r="2">
      <x v="3"/>
    </i>
    <i>
      <x v="167"/>
      <x v="126"/>
      <x/>
    </i>
    <i r="2">
      <x v="1"/>
    </i>
    <i>
      <x v="168"/>
      <x v="129"/>
      <x v="1"/>
    </i>
    <i r="2">
      <x v="3"/>
    </i>
    <i>
      <x v="169"/>
      <x v="130"/>
      <x v="1"/>
    </i>
    <i r="2">
      <x v="3"/>
    </i>
    <i>
      <x v="170"/>
      <x v="387"/>
      <x v="5"/>
    </i>
    <i>
      <x v="171"/>
      <x v="198"/>
      <x v="6"/>
    </i>
    <i>
      <x v="172"/>
      <x v="199"/>
      <x v="6"/>
    </i>
    <i>
      <x v="173"/>
      <x v="200"/>
      <x v="6"/>
    </i>
    <i>
      <x v="174"/>
      <x v="201"/>
      <x v="6"/>
    </i>
    <i>
      <x v="175"/>
      <x v="202"/>
      <x v="6"/>
    </i>
    <i>
      <x v="176"/>
      <x v="203"/>
      <x v="6"/>
    </i>
    <i>
      <x v="177"/>
      <x v="204"/>
      <x v="6"/>
    </i>
    <i>
      <x v="178"/>
      <x v="205"/>
      <x v="6"/>
    </i>
    <i>
      <x v="179"/>
      <x v="206"/>
      <x v="6"/>
    </i>
    <i>
      <x v="180"/>
      <x v="207"/>
      <x v="6"/>
    </i>
    <i>
      <x v="181"/>
      <x v="208"/>
      <x v="6"/>
    </i>
    <i>
      <x v="182"/>
      <x v="209"/>
      <x v="6"/>
    </i>
    <i>
      <x v="183"/>
      <x v="210"/>
      <x v="6"/>
    </i>
    <i>
      <x v="184"/>
      <x v="211"/>
      <x v="6"/>
    </i>
    <i>
      <x v="185"/>
      <x v="212"/>
      <x v="6"/>
    </i>
    <i>
      <x v="186"/>
      <x v="213"/>
      <x v="6"/>
    </i>
    <i>
      <x v="187"/>
      <x v="214"/>
      <x v="6"/>
    </i>
    <i>
      <x v="188"/>
      <x v="215"/>
      <x v="6"/>
    </i>
    <i>
      <x v="189"/>
      <x v="216"/>
      <x v="6"/>
    </i>
    <i>
      <x v="190"/>
      <x v="378"/>
      <x v="6"/>
    </i>
    <i>
      <x v="191"/>
      <x v="217"/>
      <x v="6"/>
    </i>
    <i>
      <x v="192"/>
      <x v="218"/>
      <x v="6"/>
    </i>
    <i>
      <x v="193"/>
      <x v="219"/>
      <x v="6"/>
    </i>
    <i>
      <x v="194"/>
      <x v="220"/>
      <x v="6"/>
    </i>
    <i>
      <x v="195"/>
      <x v="221"/>
      <x v="6"/>
    </i>
    <i>
      <x v="196"/>
      <x v="222"/>
      <x v="6"/>
    </i>
    <i>
      <x v="197"/>
      <x v="223"/>
      <x v="6"/>
    </i>
    <i>
      <x v="198"/>
      <x v="224"/>
      <x v="6"/>
    </i>
    <i>
      <x v="199"/>
      <x v="379"/>
      <x v="6"/>
    </i>
    <i>
      <x v="200"/>
      <x v="380"/>
      <x v="6"/>
    </i>
    <i>
      <x v="201"/>
      <x v="225"/>
      <x v="6"/>
    </i>
    <i>
      <x v="202"/>
      <x v="226"/>
      <x v="6"/>
    </i>
    <i>
      <x v="203"/>
      <x v="381"/>
      <x v="6"/>
    </i>
    <i>
      <x v="204"/>
      <x v="227"/>
      <x v="6"/>
    </i>
    <i>
      <x v="205"/>
      <x v="228"/>
      <x v="6"/>
    </i>
    <i>
      <x v="206"/>
      <x v="229"/>
      <x v="6"/>
    </i>
    <i>
      <x v="207"/>
      <x v="230"/>
      <x v="6"/>
    </i>
    <i>
      <x v="208"/>
      <x v="231"/>
      <x v="6"/>
    </i>
    <i>
      <x v="209"/>
      <x v="232"/>
      <x v="6"/>
    </i>
    <i>
      <x v="210"/>
      <x v="233"/>
      <x v="6"/>
    </i>
    <i>
      <x v="211"/>
      <x v="382"/>
      <x v="6"/>
    </i>
    <i>
      <x v="212"/>
      <x v="234"/>
      <x v="6"/>
    </i>
    <i>
      <x v="213"/>
      <x v="235"/>
      <x v="6"/>
    </i>
    <i>
      <x v="214"/>
      <x v="383"/>
      <x v="6"/>
    </i>
    <i>
      <x v="215"/>
      <x v="236"/>
      <x v="6"/>
    </i>
    <i>
      <x v="216"/>
      <x v="237"/>
      <x v="6"/>
    </i>
    <i>
      <x v="217"/>
      <x v="238"/>
      <x v="6"/>
    </i>
    <i>
      <x v="218"/>
      <x v="239"/>
      <x v="6"/>
    </i>
    <i>
      <x v="219"/>
      <x v="240"/>
      <x v="6"/>
    </i>
    <i>
      <x v="220"/>
      <x v="241"/>
      <x v="6"/>
    </i>
    <i>
      <x v="221"/>
      <x v="242"/>
      <x v="6"/>
    </i>
    <i>
      <x v="222"/>
      <x v="243"/>
      <x v="6"/>
    </i>
    <i>
      <x v="223"/>
      <x v="244"/>
      <x v="6"/>
    </i>
    <i>
      <x v="224"/>
      <x v="245"/>
      <x v="6"/>
    </i>
    <i>
      <x v="225"/>
      <x v="270"/>
      <x v="6"/>
    </i>
    <i>
      <x v="226"/>
      <x v="246"/>
      <x v="6"/>
    </i>
    <i>
      <x v="227"/>
      <x v="247"/>
      <x v="6"/>
    </i>
    <i>
      <x v="228"/>
      <x v="248"/>
      <x v="6"/>
    </i>
    <i>
      <x v="229"/>
      <x v="249"/>
      <x v="6"/>
    </i>
    <i>
      <x v="230"/>
      <x v="250"/>
      <x v="6"/>
    </i>
    <i>
      <x v="231"/>
      <x v="251"/>
      <x v="6"/>
    </i>
    <i>
      <x v="232"/>
      <x v="271"/>
      <x v="6"/>
    </i>
    <i>
      <x v="233"/>
      <x v="252"/>
      <x v="6"/>
    </i>
    <i>
      <x v="234"/>
      <x v="253"/>
      <x v="6"/>
    </i>
    <i>
      <x v="235"/>
      <x v="254"/>
      <x v="6"/>
    </i>
    <i>
      <x v="236"/>
      <x v="255"/>
      <x v="6"/>
    </i>
    <i>
      <x v="237"/>
      <x v="256"/>
      <x v="6"/>
    </i>
    <i>
      <x v="238"/>
      <x v="257"/>
      <x v="6"/>
    </i>
    <i>
      <x v="239"/>
      <x v="258"/>
      <x v="6"/>
    </i>
    <i>
      <x v="240"/>
      <x v="259"/>
      <x v="6"/>
    </i>
    <i>
      <x v="241"/>
      <x v="260"/>
      <x v="6"/>
    </i>
    <i>
      <x v="242"/>
      <x v="261"/>
      <x v="6"/>
    </i>
    <i>
      <x v="243"/>
      <x v="262"/>
      <x v="6"/>
    </i>
    <i>
      <x v="244"/>
      <x v="263"/>
      <x v="6"/>
    </i>
    <i>
      <x v="245"/>
      <x v="264"/>
      <x v="6"/>
    </i>
    <i>
      <x v="246"/>
      <x v="265"/>
      <x v="6"/>
    </i>
    <i>
      <x v="247"/>
      <x v="266"/>
      <x v="6"/>
    </i>
    <i>
      <x v="248"/>
      <x v="267"/>
      <x v="6"/>
    </i>
    <i>
      <x v="249"/>
      <x v="384"/>
      <x v="6"/>
    </i>
    <i>
      <x v="250"/>
      <x v="272"/>
      <x v="6"/>
    </i>
    <i>
      <x v="251"/>
      <x v="273"/>
      <x v="6"/>
    </i>
    <i>
      <x v="252"/>
      <x v="274"/>
      <x v="6"/>
    </i>
    <i>
      <x v="253"/>
      <x v="275"/>
      <x v="6"/>
    </i>
    <i>
      <x v="254"/>
      <x v="276"/>
      <x v="6"/>
    </i>
    <i>
      <x v="255"/>
      <x v="277"/>
      <x v="6"/>
    </i>
    <i>
      <x v="256"/>
      <x v="278"/>
      <x v="6"/>
    </i>
    <i>
      <x v="257"/>
      <x v="279"/>
      <x v="6"/>
    </i>
    <i>
      <x v="258"/>
      <x v="280"/>
      <x v="6"/>
    </i>
    <i>
      <x v="259"/>
      <x v="281"/>
      <x v="6"/>
    </i>
    <i>
      <x v="260"/>
      <x v="282"/>
      <x v="6"/>
    </i>
    <i>
      <x v="261"/>
      <x v="283"/>
      <x v="6"/>
    </i>
    <i>
      <x v="262"/>
      <x v="284"/>
      <x v="6"/>
    </i>
    <i>
      <x v="263"/>
      <x v="285"/>
      <x v="6"/>
    </i>
    <i>
      <x v="264"/>
      <x v="286"/>
      <x v="6"/>
    </i>
    <i>
      <x v="265"/>
      <x v="287"/>
      <x v="6"/>
    </i>
    <i>
      <x v="266"/>
      <x v="288"/>
      <x v="6"/>
    </i>
    <i>
      <x v="267"/>
      <x v="289"/>
      <x v="6"/>
    </i>
    <i>
      <x v="268"/>
      <x v="290"/>
      <x v="6"/>
    </i>
    <i>
      <x v="269"/>
      <x v="291"/>
      <x v="6"/>
    </i>
    <i>
      <x v="270"/>
      <x v="292"/>
      <x v="6"/>
    </i>
    <i>
      <x v="271"/>
      <x v="294"/>
      <x v="6"/>
    </i>
    <i>
      <x v="272"/>
      <x v="385"/>
      <x v="6"/>
    </i>
    <i>
      <x v="273"/>
      <x v="295"/>
      <x v="6"/>
    </i>
    <i>
      <x v="274"/>
      <x v="296"/>
      <x v="6"/>
    </i>
    <i>
      <x v="275"/>
      <x v="297"/>
      <x v="6"/>
    </i>
    <i>
      <x v="276"/>
      <x v="298"/>
      <x v="6"/>
    </i>
    <i>
      <x v="277"/>
      <x v="299"/>
      <x v="6"/>
    </i>
    <i>
      <x v="278"/>
      <x v="300"/>
      <x v="6"/>
    </i>
    <i>
      <x v="279"/>
      <x v="301"/>
      <x v="6"/>
    </i>
    <i>
      <x v="280"/>
      <x v="302"/>
      <x v="6"/>
    </i>
    <i>
      <x v="281"/>
      <x v="303"/>
      <x v="6"/>
    </i>
    <i>
      <x v="282"/>
      <x v="304"/>
      <x v="6"/>
    </i>
    <i>
      <x v="283"/>
      <x v="305"/>
      <x v="6"/>
    </i>
    <i>
      <x v="284"/>
      <x v="306"/>
      <x v="6"/>
    </i>
    <i>
      <x v="285"/>
      <x v="307"/>
      <x v="6"/>
    </i>
    <i>
      <x v="286"/>
      <x v="308"/>
      <x v="6"/>
    </i>
    <i>
      <x v="287"/>
      <x v="309"/>
      <x v="6"/>
    </i>
    <i>
      <x v="288"/>
      <x v="310"/>
      <x v="6"/>
    </i>
    <i>
      <x v="289"/>
      <x v="311"/>
      <x v="6"/>
    </i>
    <i>
      <x v="290"/>
      <x v="312"/>
      <x v="6"/>
    </i>
    <i>
      <x v="291"/>
      <x v="313"/>
      <x v="6"/>
    </i>
    <i>
      <x v="292"/>
      <x v="314"/>
      <x v="6"/>
    </i>
    <i>
      <x v="293"/>
      <x v="315"/>
      <x v="6"/>
    </i>
    <i>
      <x v="294"/>
      <x v="316"/>
      <x v="6"/>
    </i>
    <i>
      <x v="295"/>
      <x v="317"/>
      <x v="6"/>
    </i>
    <i>
      <x v="296"/>
      <x v="318"/>
      <x v="6"/>
    </i>
    <i>
      <x v="297"/>
      <x v="319"/>
      <x v="6"/>
    </i>
    <i>
      <x v="298"/>
      <x v="320"/>
      <x v="6"/>
    </i>
    <i>
      <x v="299"/>
      <x v="321"/>
      <x v="6"/>
    </i>
    <i>
      <x v="300"/>
      <x v="322"/>
      <x v="6"/>
    </i>
    <i>
      <x v="301"/>
      <x v="323"/>
      <x v="6"/>
    </i>
    <i>
      <x v="302"/>
      <x v="324"/>
      <x v="6"/>
    </i>
    <i>
      <x v="303"/>
      <x v="325"/>
      <x v="6"/>
    </i>
    <i>
      <x v="304"/>
      <x v="326"/>
      <x v="6"/>
    </i>
    <i>
      <x v="305"/>
      <x v="327"/>
      <x v="6"/>
    </i>
    <i>
      <x v="306"/>
      <x v="328"/>
      <x v="6"/>
    </i>
    <i>
      <x v="307"/>
      <x v="329"/>
      <x v="6"/>
    </i>
    <i>
      <x v="308"/>
      <x v="330"/>
      <x v="6"/>
    </i>
    <i>
      <x v="309"/>
      <x v="331"/>
      <x v="6"/>
    </i>
    <i>
      <x v="310"/>
      <x v="332"/>
      <x v="6"/>
    </i>
    <i>
      <x v="311"/>
      <x v="333"/>
      <x v="6"/>
    </i>
    <i>
      <x v="312"/>
      <x v="334"/>
      <x v="6"/>
    </i>
    <i>
      <x v="313"/>
      <x v="335"/>
      <x v="6"/>
    </i>
    <i>
      <x v="314"/>
      <x v="336"/>
      <x v="6"/>
    </i>
    <i>
      <x v="315"/>
      <x v="337"/>
      <x v="6"/>
    </i>
    <i>
      <x v="316"/>
      <x v="338"/>
      <x v="6"/>
    </i>
    <i>
      <x v="317"/>
      <x v="339"/>
      <x v="6"/>
    </i>
    <i>
      <x v="318"/>
      <x v="340"/>
      <x v="6"/>
    </i>
    <i>
      <x v="319"/>
      <x v="341"/>
      <x v="6"/>
    </i>
    <i>
      <x v="320"/>
      <x v="342"/>
      <x v="6"/>
    </i>
    <i>
      <x v="321"/>
      <x v="343"/>
      <x v="6"/>
    </i>
    <i>
      <x v="322"/>
      <x v="344"/>
      <x v="6"/>
    </i>
    <i>
      <x v="323"/>
      <x v="345"/>
      <x v="6"/>
    </i>
    <i>
      <x v="324"/>
      <x v="346"/>
      <x v="6"/>
    </i>
    <i>
      <x v="325"/>
      <x v="347"/>
      <x v="6"/>
    </i>
    <i>
      <x v="326"/>
      <x v="348"/>
      <x v="6"/>
    </i>
    <i>
      <x v="327"/>
      <x v="349"/>
      <x v="6"/>
    </i>
    <i>
      <x v="328"/>
      <x v="350"/>
      <x v="6"/>
    </i>
    <i>
      <x v="329"/>
      <x v="351"/>
      <x v="6"/>
    </i>
    <i>
      <x v="330"/>
      <x v="49"/>
      <x v="1"/>
    </i>
    <i r="2">
      <x v="2"/>
    </i>
    <i>
      <x v="331"/>
      <x v="50"/>
      <x v="1"/>
    </i>
    <i r="2">
      <x v="2"/>
    </i>
    <i>
      <x v="332"/>
      <x v="51"/>
      <x v="1"/>
    </i>
    <i r="2">
      <x v="2"/>
    </i>
    <i>
      <x v="333"/>
      <x v="52"/>
      <x v="1"/>
    </i>
    <i r="2">
      <x v="2"/>
    </i>
    <i>
      <x v="334"/>
      <x v="53"/>
      <x v="1"/>
    </i>
    <i r="2">
      <x v="2"/>
    </i>
    <i r="2">
      <x v="3"/>
    </i>
    <i>
      <x v="335"/>
      <x v="61"/>
      <x v="1"/>
    </i>
    <i r="2">
      <x v="2"/>
    </i>
    <i>
      <x v="336"/>
      <x v="388"/>
      <x v="5"/>
    </i>
    <i>
      <x v="337"/>
      <x v="389"/>
      <x v="5"/>
    </i>
    <i>
      <x v="338"/>
      <x v="390"/>
      <x v="5"/>
    </i>
    <i>
      <x v="339"/>
      <x v="391"/>
      <x v="5"/>
    </i>
    <i>
      <x v="340"/>
      <x v="392"/>
      <x v="5"/>
    </i>
    <i>
      <x v="341"/>
      <x v="393"/>
      <x v="5"/>
    </i>
    <i>
      <x v="342"/>
      <x v="394"/>
      <x v="5"/>
    </i>
    <i>
      <x v="343"/>
      <x v="395"/>
      <x v="5"/>
    </i>
    <i>
      <x v="344"/>
      <x v="396"/>
      <x v="5"/>
    </i>
    <i>
      <x v="345"/>
      <x v="397"/>
      <x v="5"/>
    </i>
    <i>
      <x v="346"/>
      <x v="398"/>
      <x v="5"/>
    </i>
    <i>
      <x v="347"/>
      <x v="399"/>
      <x v="5"/>
    </i>
    <i>
      <x v="348"/>
      <x v="400"/>
      <x v="5"/>
    </i>
    <i>
      <x v="349"/>
      <x v="401"/>
      <x v="5"/>
    </i>
    <i>
      <x v="350"/>
      <x v="402"/>
      <x v="5"/>
    </i>
    <i>
      <x v="351"/>
      <x v="403"/>
      <x v="5"/>
    </i>
    <i>
      <x v="352"/>
      <x v="404"/>
      <x v="5"/>
    </i>
    <i>
      <x v="353"/>
      <x v="28"/>
      <x/>
    </i>
    <i r="2"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Број услуга - Извршење 2025." fld="8" baseField="3" baseItem="12"/>
    <dataField name="Број услуга - План 2025." fld="9" baseField="3" baseItem="12"/>
  </dataFields>
  <formats count="372">
    <format dxfId="3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9">
      <pivotArea field="2" type="button" dataOnly="0" labelOnly="1" outline="0" axis="axisRow" fieldPosition="0"/>
    </format>
    <format dxfId="368">
      <pivotArea field="3" type="button" dataOnly="0" labelOnly="1" outline="0" axis="axisRow" fieldPosition="1"/>
    </format>
    <format dxfId="367">
      <pivotArea field="2" type="button" dataOnly="0" labelOnly="1" outline="0" axis="axisRow" fieldPosition="0"/>
    </format>
    <format dxfId="366">
      <pivotArea field="3" type="button" dataOnly="0" labelOnly="1" outline="0" axis="axisRow" fieldPosition="1"/>
    </format>
    <format dxfId="365">
      <pivotArea dataOnly="0" labelOnly="1" outline="0" fieldPosition="0">
        <references count="1">
          <reference field="2" count="0"/>
        </references>
      </pivotArea>
    </format>
    <format dxfId="364">
      <pivotArea outline="0" fieldPosition="0">
        <references count="2">
          <reference field="2" count="1" selected="0">
            <x v="0"/>
          </reference>
          <reference field="3" count="1" selected="0">
            <x v="45"/>
          </reference>
        </references>
      </pivotArea>
    </format>
    <format dxfId="363">
      <pivotArea type="all" dataOnly="0" outline="0" fieldPosition="0"/>
    </format>
    <format dxfId="362">
      <pivotArea outline="0" collapsedLevelsAreSubtotals="1" fieldPosition="0"/>
    </format>
    <format dxfId="361">
      <pivotArea field="2" type="button" dataOnly="0" labelOnly="1" outline="0" axis="axisRow" fieldPosition="0"/>
    </format>
    <format dxfId="360">
      <pivotArea field="3" type="button" dataOnly="0" labelOnly="1" outline="0" axis="axisRow" fieldPosition="1"/>
    </format>
    <format dxfId="359">
      <pivotArea dataOnly="0" labelOnly="1" outline="0" fieldPosition="0">
        <references count="1">
          <reference field="2" count="5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</references>
      </pivotArea>
    </format>
    <format dxfId="358">
      <pivotArea dataOnly="0" labelOnly="1" outline="0" fieldPosition="0">
        <references count="1">
          <reference field="2" count="5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</reference>
        </references>
      </pivotArea>
    </format>
    <format dxfId="357">
      <pivotArea dataOnly="0" labelOnly="1" outline="0" fieldPosition="0">
        <references count="1">
          <reference field="2" count="47"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356">
      <pivotArea dataOnly="0" labelOnly="1" outline="0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</reference>
        </references>
      </pivotArea>
    </format>
    <format dxfId="355">
      <pivotArea dataOnly="0" labelOnly="1" outline="0" fieldPosition="0">
        <references count="1">
          <reference field="2" count="50"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</reference>
        </references>
      </pivotArea>
    </format>
    <format dxfId="354">
      <pivotArea dataOnly="0" labelOnly="1" outline="0" fieldPosition="0">
        <references count="1">
          <reference field="2" count="49"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353">
      <pivotArea dataOnly="0" labelOnly="1" outline="0" fieldPosition="0">
        <references count="1">
          <reference field="2" count="49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</reference>
        </references>
      </pivotArea>
    </format>
    <format dxfId="352">
      <pivotArea dataOnly="0" labelOnly="1" outline="0" fieldPosition="0">
        <references count="1">
          <reference field="2" count="4">
            <x v="349"/>
            <x v="350"/>
            <x v="351"/>
            <x v="352"/>
          </reference>
        </references>
      </pivotArea>
    </format>
    <format dxfId="351">
      <pivotArea dataOnly="0" labelOnly="1" grandRow="1" outline="0" fieldPosition="0"/>
    </format>
    <format dxfId="350">
      <pivotArea dataOnly="0" labelOnly="1" outline="0" fieldPosition="0">
        <references count="2">
          <reference field="2" count="1" selected="0">
            <x v="1"/>
          </reference>
          <reference field="3" count="1">
            <x v="56"/>
          </reference>
        </references>
      </pivotArea>
    </format>
    <format dxfId="349">
      <pivotArea dataOnly="0" labelOnly="1" outline="0" fieldPosition="0">
        <references count="2">
          <reference field="2" count="1" selected="0">
            <x v="2"/>
          </reference>
          <reference field="3" count="1">
            <x v="57"/>
          </reference>
        </references>
      </pivotArea>
    </format>
    <format dxfId="348">
      <pivotArea dataOnly="0" labelOnly="1" outline="0" fieldPosition="0">
        <references count="2">
          <reference field="2" count="1" selected="0">
            <x v="3"/>
          </reference>
          <reference field="3" count="1">
            <x v="110"/>
          </reference>
        </references>
      </pivotArea>
    </format>
    <format dxfId="347">
      <pivotArea dataOnly="0" labelOnly="1" outline="0" fieldPosition="0">
        <references count="2">
          <reference field="2" count="1" selected="0">
            <x v="4"/>
          </reference>
          <reference field="3" count="1">
            <x v="58"/>
          </reference>
        </references>
      </pivotArea>
    </format>
    <format dxfId="346">
      <pivotArea dataOnly="0" labelOnly="1" outline="0" fieldPosition="0">
        <references count="2">
          <reference field="2" count="1" selected="0">
            <x v="5"/>
          </reference>
          <reference field="3" count="1">
            <x v="59"/>
          </reference>
        </references>
      </pivotArea>
    </format>
    <format dxfId="345">
      <pivotArea dataOnly="0" labelOnly="1" outline="0" fieldPosition="0">
        <references count="2">
          <reference field="2" count="1" selected="0">
            <x v="6"/>
          </reference>
          <reference field="3" count="1">
            <x v="60"/>
          </reference>
        </references>
      </pivotArea>
    </format>
    <format dxfId="344">
      <pivotArea dataOnly="0" labelOnly="1" outline="0" fieldPosition="0">
        <references count="2">
          <reference field="2" count="1" selected="0">
            <x v="7"/>
          </reference>
          <reference field="3" count="1">
            <x v="178"/>
          </reference>
        </references>
      </pivotArea>
    </format>
    <format dxfId="343">
      <pivotArea dataOnly="0" labelOnly="1" outline="0" fieldPosition="0">
        <references count="2">
          <reference field="2" count="1" selected="0">
            <x v="8"/>
          </reference>
          <reference field="3" count="1">
            <x v="357"/>
          </reference>
        </references>
      </pivotArea>
    </format>
    <format dxfId="342">
      <pivotArea dataOnly="0" labelOnly="1" outline="0" fieldPosition="0">
        <references count="2">
          <reference field="2" count="1" selected="0">
            <x v="9"/>
          </reference>
          <reference field="3" count="1">
            <x v="358"/>
          </reference>
        </references>
      </pivotArea>
    </format>
    <format dxfId="341">
      <pivotArea dataOnly="0" labelOnly="1" outline="0" fieldPosition="0">
        <references count="2">
          <reference field="2" count="1" selected="0">
            <x v="10"/>
          </reference>
          <reference field="3" count="1">
            <x v="362"/>
          </reference>
        </references>
      </pivotArea>
    </format>
    <format dxfId="340">
      <pivotArea dataOnly="0" labelOnly="1" outline="0" fieldPosition="0">
        <references count="2">
          <reference field="2" count="1" selected="0">
            <x v="11"/>
          </reference>
          <reference field="3" count="1">
            <x v="195"/>
          </reference>
        </references>
      </pivotArea>
    </format>
    <format dxfId="339">
      <pivotArea dataOnly="0" labelOnly="1" outline="0" fieldPosition="0">
        <references count="2">
          <reference field="2" count="1" selected="0">
            <x v="12"/>
          </reference>
          <reference field="3" count="1">
            <x v="194"/>
          </reference>
        </references>
      </pivotArea>
    </format>
    <format dxfId="338">
      <pivotArea dataOnly="0" labelOnly="1" outline="0" fieldPosition="0">
        <references count="2">
          <reference field="2" count="1" selected="0">
            <x v="13"/>
          </reference>
          <reference field="3" count="1">
            <x v="366"/>
          </reference>
        </references>
      </pivotArea>
    </format>
    <format dxfId="337">
      <pivotArea dataOnly="0" labelOnly="1" outline="0" fieldPosition="0">
        <references count="2">
          <reference field="2" count="1" selected="0">
            <x v="14"/>
          </reference>
          <reference field="3" count="1">
            <x v="197"/>
          </reference>
        </references>
      </pivotArea>
    </format>
    <format dxfId="336">
      <pivotArea dataOnly="0" labelOnly="1" outline="0" fieldPosition="0">
        <references count="2">
          <reference field="2" count="1" selected="0">
            <x v="15"/>
          </reference>
          <reference field="3" count="1">
            <x v="196"/>
          </reference>
        </references>
      </pivotArea>
    </format>
    <format dxfId="335">
      <pivotArea dataOnly="0" labelOnly="1" outline="0" fieldPosition="0">
        <references count="2">
          <reference field="2" count="1" selected="0">
            <x v="16"/>
          </reference>
          <reference field="3" count="1">
            <x v="142"/>
          </reference>
        </references>
      </pivotArea>
    </format>
    <format dxfId="334">
      <pivotArea dataOnly="0" labelOnly="1" outline="0" fieldPosition="0">
        <references count="2">
          <reference field="2" count="1" selected="0">
            <x v="17"/>
          </reference>
          <reference field="3" count="1">
            <x v="144"/>
          </reference>
        </references>
      </pivotArea>
    </format>
    <format dxfId="333">
      <pivotArea dataOnly="0" labelOnly="1" outline="0" fieldPosition="0">
        <references count="2">
          <reference field="2" count="1" selected="0">
            <x v="18"/>
          </reference>
          <reference field="3" count="1">
            <x v="146"/>
          </reference>
        </references>
      </pivotArea>
    </format>
    <format dxfId="332">
      <pivotArea dataOnly="0" labelOnly="1" outline="0" fieldPosition="0">
        <references count="2">
          <reference field="2" count="1" selected="0">
            <x v="19"/>
          </reference>
          <reference field="3" count="1">
            <x v="148"/>
          </reference>
        </references>
      </pivotArea>
    </format>
    <format dxfId="331">
      <pivotArea dataOnly="0" labelOnly="1" outline="0" fieldPosition="0">
        <references count="2">
          <reference field="2" count="1" selected="0">
            <x v="20"/>
          </reference>
          <reference field="3" count="1">
            <x v="150"/>
          </reference>
        </references>
      </pivotArea>
    </format>
    <format dxfId="330">
      <pivotArea dataOnly="0" labelOnly="1" outline="0" fieldPosition="0">
        <references count="2">
          <reference field="2" count="1" selected="0">
            <x v="21"/>
          </reference>
          <reference field="3" count="1">
            <x v="152"/>
          </reference>
        </references>
      </pivotArea>
    </format>
    <format dxfId="329">
      <pivotArea dataOnly="0" labelOnly="1" outline="0" fieldPosition="0">
        <references count="2">
          <reference field="2" count="1" selected="0">
            <x v="22"/>
          </reference>
          <reference field="3" count="1">
            <x v="154"/>
          </reference>
        </references>
      </pivotArea>
    </format>
    <format dxfId="328">
      <pivotArea dataOnly="0" labelOnly="1" outline="0" fieldPosition="0">
        <references count="2">
          <reference field="2" count="1" selected="0">
            <x v="23"/>
          </reference>
          <reference field="3" count="1">
            <x v="156"/>
          </reference>
        </references>
      </pivotArea>
    </format>
    <format dxfId="327">
      <pivotArea dataOnly="0" labelOnly="1" outline="0" fieldPosition="0">
        <references count="2">
          <reference field="2" count="1" selected="0">
            <x v="24"/>
          </reference>
          <reference field="3" count="1">
            <x v="158"/>
          </reference>
        </references>
      </pivotArea>
    </format>
    <format dxfId="326">
      <pivotArea dataOnly="0" labelOnly="1" outline="0" fieldPosition="0">
        <references count="2">
          <reference field="2" count="1" selected="0">
            <x v="25"/>
          </reference>
          <reference field="3" count="1">
            <x v="160"/>
          </reference>
        </references>
      </pivotArea>
    </format>
    <format dxfId="325">
      <pivotArea dataOnly="0" labelOnly="1" outline="0" fieldPosition="0">
        <references count="2">
          <reference field="2" count="1" selected="0">
            <x v="26"/>
          </reference>
          <reference field="3" count="1">
            <x v="162"/>
          </reference>
        </references>
      </pivotArea>
    </format>
    <format dxfId="324">
      <pivotArea dataOnly="0" labelOnly="1" outline="0" fieldPosition="0">
        <references count="2">
          <reference field="2" count="1" selected="0">
            <x v="27"/>
          </reference>
          <reference field="3" count="1">
            <x v="164"/>
          </reference>
        </references>
      </pivotArea>
    </format>
    <format dxfId="323">
      <pivotArea dataOnly="0" labelOnly="1" outline="0" fieldPosition="0">
        <references count="2">
          <reference field="2" count="1" selected="0">
            <x v="28"/>
          </reference>
          <reference field="3" count="1">
            <x v="166"/>
          </reference>
        </references>
      </pivotArea>
    </format>
    <format dxfId="322">
      <pivotArea dataOnly="0" labelOnly="1" outline="0" fieldPosition="0">
        <references count="2">
          <reference field="2" count="1" selected="0">
            <x v="29"/>
          </reference>
          <reference field="3" count="1">
            <x v="168"/>
          </reference>
        </references>
      </pivotArea>
    </format>
    <format dxfId="321">
      <pivotArea dataOnly="0" labelOnly="1" outline="0" fieldPosition="0">
        <references count="2">
          <reference field="2" count="1" selected="0">
            <x v="30"/>
          </reference>
          <reference field="3" count="1">
            <x v="170"/>
          </reference>
        </references>
      </pivotArea>
    </format>
    <format dxfId="320">
      <pivotArea dataOnly="0" labelOnly="1" outline="0" fieldPosition="0">
        <references count="2">
          <reference field="2" count="1" selected="0">
            <x v="31"/>
          </reference>
          <reference field="3" count="1">
            <x v="172"/>
          </reference>
        </references>
      </pivotArea>
    </format>
    <format dxfId="319">
      <pivotArea dataOnly="0" labelOnly="1" outline="0" fieldPosition="0">
        <references count="2">
          <reference field="2" count="1" selected="0">
            <x v="32"/>
          </reference>
          <reference field="3" count="1">
            <x v="174"/>
          </reference>
        </references>
      </pivotArea>
    </format>
    <format dxfId="318">
      <pivotArea dataOnly="0" labelOnly="1" outline="0" fieldPosition="0">
        <references count="2">
          <reference field="2" count="1" selected="0">
            <x v="33"/>
          </reference>
          <reference field="3" count="1">
            <x v="176"/>
          </reference>
        </references>
      </pivotArea>
    </format>
    <format dxfId="317">
      <pivotArea dataOnly="0" labelOnly="1" outline="0" fieldPosition="0">
        <references count="2">
          <reference field="2" count="1" selected="0">
            <x v="34"/>
          </reference>
          <reference field="3" count="1">
            <x v="98"/>
          </reference>
        </references>
      </pivotArea>
    </format>
    <format dxfId="316">
      <pivotArea dataOnly="0" labelOnly="1" outline="0" fieldPosition="0">
        <references count="2">
          <reference field="2" count="1" selected="0">
            <x v="37"/>
          </reference>
          <reference field="3" count="1">
            <x v="34"/>
          </reference>
        </references>
      </pivotArea>
    </format>
    <format dxfId="315">
      <pivotArea dataOnly="0" labelOnly="1" outline="0" fieldPosition="0">
        <references count="2">
          <reference field="2" count="1" selected="0">
            <x v="38"/>
          </reference>
          <reference field="3" count="1">
            <x v="35"/>
          </reference>
        </references>
      </pivotArea>
    </format>
    <format dxfId="314">
      <pivotArea dataOnly="0" labelOnly="1" outline="0" fieldPosition="0">
        <references count="2">
          <reference field="2" count="1" selected="0">
            <x v="39"/>
          </reference>
          <reference field="3" count="1">
            <x v="36"/>
          </reference>
        </references>
      </pivotArea>
    </format>
    <format dxfId="313">
      <pivotArea dataOnly="0" labelOnly="1" outline="0" fieldPosition="0">
        <references count="2">
          <reference field="2" count="1" selected="0">
            <x v="40"/>
          </reference>
          <reference field="3" count="1">
            <x v="78"/>
          </reference>
        </references>
      </pivotArea>
    </format>
    <format dxfId="312">
      <pivotArea dataOnly="0" labelOnly="1" outline="0" fieldPosition="0">
        <references count="2">
          <reference field="2" count="1" selected="0">
            <x v="41"/>
          </reference>
          <reference field="3" count="1">
            <x v="38"/>
          </reference>
        </references>
      </pivotArea>
    </format>
    <format dxfId="311">
      <pivotArea dataOnly="0" labelOnly="1" outline="0" fieldPosition="0">
        <references count="2">
          <reference field="2" count="1" selected="0">
            <x v="42"/>
          </reference>
          <reference field="3" count="1">
            <x v="79"/>
          </reference>
        </references>
      </pivotArea>
    </format>
    <format dxfId="310">
      <pivotArea dataOnly="0" labelOnly="1" outline="0" fieldPosition="0">
        <references count="2">
          <reference field="2" count="1" selected="0">
            <x v="43"/>
          </reference>
          <reference field="3" count="1">
            <x v="80"/>
          </reference>
        </references>
      </pivotArea>
    </format>
    <format dxfId="309">
      <pivotArea dataOnly="0" labelOnly="1" outline="0" fieldPosition="0">
        <references count="2">
          <reference field="2" count="1" selected="0">
            <x v="44"/>
          </reference>
          <reference field="3" count="1">
            <x v="81"/>
          </reference>
        </references>
      </pivotArea>
    </format>
    <format dxfId="308">
      <pivotArea dataOnly="0" labelOnly="1" outline="0" fieldPosition="0">
        <references count="2">
          <reference field="2" count="1" selected="0">
            <x v="45"/>
          </reference>
          <reference field="3" count="1">
            <x v="39"/>
          </reference>
        </references>
      </pivotArea>
    </format>
    <format dxfId="307">
      <pivotArea dataOnly="0" labelOnly="1" outline="0" fieldPosition="0">
        <references count="2">
          <reference field="2" count="1" selected="0">
            <x v="46"/>
          </reference>
          <reference field="3" count="1">
            <x v="40"/>
          </reference>
        </references>
      </pivotArea>
    </format>
    <format dxfId="306">
      <pivotArea dataOnly="0" labelOnly="1" outline="0" fieldPosition="0">
        <references count="2">
          <reference field="2" count="1" selected="0">
            <x v="47"/>
          </reference>
          <reference field="3" count="1">
            <x v="41"/>
          </reference>
        </references>
      </pivotArea>
    </format>
    <format dxfId="305">
      <pivotArea dataOnly="0" labelOnly="1" outline="0" fieldPosition="0">
        <references count="2">
          <reference field="2" count="1" selected="0">
            <x v="48"/>
          </reference>
          <reference field="3" count="1">
            <x v="131"/>
          </reference>
        </references>
      </pivotArea>
    </format>
    <format dxfId="304">
      <pivotArea dataOnly="0" labelOnly="1" outline="0" fieldPosition="0">
        <references count="2">
          <reference field="2" count="1" selected="0">
            <x v="49"/>
          </reference>
          <reference field="3" count="1">
            <x v="192"/>
          </reference>
        </references>
      </pivotArea>
    </format>
    <format dxfId="303">
      <pivotArea dataOnly="0" labelOnly="1" outline="0" fieldPosition="0">
        <references count="2">
          <reference field="2" count="1" selected="0">
            <x v="50"/>
          </reference>
          <reference field="3" count="1">
            <x v="132"/>
          </reference>
        </references>
      </pivotArea>
    </format>
    <format dxfId="302">
      <pivotArea dataOnly="0" labelOnly="1" outline="0" fieldPosition="0">
        <references count="2">
          <reference field="2" count="1" selected="0">
            <x v="51"/>
          </reference>
          <reference field="3" count="1">
            <x v="133"/>
          </reference>
        </references>
      </pivotArea>
    </format>
    <format dxfId="301">
      <pivotArea dataOnly="0" labelOnly="1" outline="0" fieldPosition="0">
        <references count="2">
          <reference field="2" count="1" selected="0">
            <x v="52"/>
          </reference>
          <reference field="3" count="1">
            <x v="42"/>
          </reference>
        </references>
      </pivotArea>
    </format>
    <format dxfId="300">
      <pivotArea dataOnly="0" labelOnly="1" outline="0" fieldPosition="0">
        <references count="2">
          <reference field="2" count="1" selected="0">
            <x v="53"/>
          </reference>
          <reference field="3" count="1">
            <x v="83"/>
          </reference>
        </references>
      </pivotArea>
    </format>
    <format dxfId="299">
      <pivotArea dataOnly="0" labelOnly="1" outline="0" fieldPosition="0">
        <references count="2">
          <reference field="2" count="1" selected="0">
            <x v="54"/>
          </reference>
          <reference field="3" count="1">
            <x v="43"/>
          </reference>
        </references>
      </pivotArea>
    </format>
    <format dxfId="298">
      <pivotArea dataOnly="0" labelOnly="1" outline="0" fieldPosition="0">
        <references count="2">
          <reference field="2" count="1" selected="0">
            <x v="55"/>
          </reference>
          <reference field="3" count="1">
            <x v="84"/>
          </reference>
        </references>
      </pivotArea>
    </format>
    <format dxfId="297">
      <pivotArea dataOnly="0" labelOnly="1" outline="0" fieldPosition="0">
        <references count="2">
          <reference field="2" count="1" selected="0">
            <x v="56"/>
          </reference>
          <reference field="3" count="1">
            <x v="134"/>
          </reference>
        </references>
      </pivotArea>
    </format>
    <format dxfId="296">
      <pivotArea dataOnly="0" labelOnly="1" outline="0" fieldPosition="0">
        <references count="2">
          <reference field="2" count="1" selected="0">
            <x v="57"/>
          </reference>
          <reference field="3" count="1">
            <x v="100"/>
          </reference>
        </references>
      </pivotArea>
    </format>
    <format dxfId="295">
      <pivotArea dataOnly="0" labelOnly="1" outline="0" fieldPosition="0">
        <references count="2">
          <reference field="2" count="1" selected="0">
            <x v="58"/>
          </reference>
          <reference field="3" count="1">
            <x v="101"/>
          </reference>
        </references>
      </pivotArea>
    </format>
    <format dxfId="294">
      <pivotArea dataOnly="0" labelOnly="1" outline="0" fieldPosition="0">
        <references count="2">
          <reference field="2" count="1" selected="0">
            <x v="59"/>
          </reference>
          <reference field="3" count="1">
            <x v="102"/>
          </reference>
        </references>
      </pivotArea>
    </format>
    <format dxfId="293">
      <pivotArea dataOnly="0" labelOnly="1" outline="0" fieldPosition="0">
        <references count="2">
          <reference field="2" count="1" selected="0">
            <x v="60"/>
          </reference>
          <reference field="3" count="1">
            <x v="44"/>
          </reference>
        </references>
      </pivotArea>
    </format>
    <format dxfId="292">
      <pivotArea dataOnly="0" labelOnly="1" outline="0" fieldPosition="0">
        <references count="2">
          <reference field="2" count="1" selected="0">
            <x v="61"/>
          </reference>
          <reference field="3" count="1">
            <x v="103"/>
          </reference>
        </references>
      </pivotArea>
    </format>
    <format dxfId="291">
      <pivotArea dataOnly="0" labelOnly="1" outline="0" fieldPosition="0">
        <references count="2">
          <reference field="2" count="1" selected="0">
            <x v="62"/>
          </reference>
          <reference field="3" count="1">
            <x v="85"/>
          </reference>
        </references>
      </pivotArea>
    </format>
    <format dxfId="290">
      <pivotArea dataOnly="0" labelOnly="1" outline="0" fieldPosition="0">
        <references count="2">
          <reference field="2" count="1" selected="0">
            <x v="63"/>
          </reference>
          <reference field="3" count="1">
            <x v="104"/>
          </reference>
        </references>
      </pivotArea>
    </format>
    <format dxfId="289">
      <pivotArea dataOnly="0" labelOnly="1" outline="0" fieldPosition="0">
        <references count="2">
          <reference field="2" count="1" selected="0">
            <x v="64"/>
          </reference>
          <reference field="3" count="1">
            <x v="105"/>
          </reference>
        </references>
      </pivotArea>
    </format>
    <format dxfId="288">
      <pivotArea dataOnly="0" labelOnly="1" outline="0" fieldPosition="0">
        <references count="2">
          <reference field="2" count="1" selected="0">
            <x v="65"/>
          </reference>
          <reference field="3" count="1">
            <x v="55"/>
          </reference>
        </references>
      </pivotArea>
    </format>
    <format dxfId="287">
      <pivotArea dataOnly="0" labelOnly="1" outline="0" fieldPosition="0">
        <references count="2">
          <reference field="2" count="1" selected="0">
            <x v="66"/>
          </reference>
          <reference field="3" count="1">
            <x v="86"/>
          </reference>
        </references>
      </pivotArea>
    </format>
    <format dxfId="286">
      <pivotArea dataOnly="0" labelOnly="1" outline="0" fieldPosition="0">
        <references count="2">
          <reference field="2" count="1" selected="0">
            <x v="67"/>
          </reference>
          <reference field="3" count="1">
            <x v="87"/>
          </reference>
        </references>
      </pivotArea>
    </format>
    <format dxfId="285">
      <pivotArea dataOnly="0" labelOnly="1" outline="0" fieldPosition="0">
        <references count="2">
          <reference field="2" count="1" selected="0">
            <x v="68"/>
          </reference>
          <reference field="3" count="1">
            <x v="106"/>
          </reference>
        </references>
      </pivotArea>
    </format>
    <format dxfId="284">
      <pivotArea dataOnly="0" labelOnly="1" outline="0" fieldPosition="0">
        <references count="2">
          <reference field="2" count="1" selected="0">
            <x v="69"/>
          </reference>
          <reference field="3" count="1">
            <x v="107"/>
          </reference>
        </references>
      </pivotArea>
    </format>
    <format dxfId="283">
      <pivotArea dataOnly="0" labelOnly="1" outline="0" fieldPosition="0">
        <references count="2">
          <reference field="2" count="1" selected="0">
            <x v="70"/>
          </reference>
          <reference field="3" count="1">
            <x v="88"/>
          </reference>
        </references>
      </pivotArea>
    </format>
    <format dxfId="282">
      <pivotArea dataOnly="0" labelOnly="1" outline="0" fieldPosition="0">
        <references count="2">
          <reference field="2" count="1" selected="0">
            <x v="71"/>
          </reference>
          <reference field="3" count="1">
            <x v="108"/>
          </reference>
        </references>
      </pivotArea>
    </format>
    <format dxfId="281">
      <pivotArea dataOnly="0" labelOnly="1" outline="0" fieldPosition="0">
        <references count="2">
          <reference field="2" count="1" selected="0">
            <x v="72"/>
          </reference>
          <reference field="3" count="1">
            <x v="109"/>
          </reference>
        </references>
      </pivotArea>
    </format>
    <format dxfId="280">
      <pivotArea dataOnly="0" labelOnly="1" outline="0" fieldPosition="0">
        <references count="2">
          <reference field="2" count="1" selected="0">
            <x v="73"/>
          </reference>
          <reference field="3" count="1">
            <x v="89"/>
          </reference>
        </references>
      </pivotArea>
    </format>
    <format dxfId="279">
      <pivotArea dataOnly="0" labelOnly="1" outline="0" fieldPosition="0">
        <references count="2">
          <reference field="2" count="1" selected="0">
            <x v="74"/>
          </reference>
          <reference field="3" count="1">
            <x v="90"/>
          </reference>
        </references>
      </pivotArea>
    </format>
    <format dxfId="278">
      <pivotArea dataOnly="0" labelOnly="1" outline="0" fieldPosition="0">
        <references count="2">
          <reference field="2" count="1" selected="0">
            <x v="75"/>
          </reference>
          <reference field="3" count="1">
            <x v="91"/>
          </reference>
        </references>
      </pivotArea>
    </format>
    <format dxfId="277">
      <pivotArea dataOnly="0" labelOnly="1" outline="0" fieldPosition="0">
        <references count="2">
          <reference field="2" count="1" selected="0">
            <x v="76"/>
          </reference>
          <reference field="3" count="1">
            <x v="92"/>
          </reference>
        </references>
      </pivotArea>
    </format>
    <format dxfId="276">
      <pivotArea dataOnly="0" labelOnly="1" outline="0" fieldPosition="0">
        <references count="2">
          <reference field="2" count="1" selected="0">
            <x v="77"/>
          </reference>
          <reference field="3" count="1">
            <x v="93"/>
          </reference>
        </references>
      </pivotArea>
    </format>
    <format dxfId="275">
      <pivotArea dataOnly="0" labelOnly="1" outline="0" fieldPosition="0">
        <references count="2">
          <reference field="2" count="1" selected="0">
            <x v="78"/>
          </reference>
          <reference field="3" count="1">
            <x v="94"/>
          </reference>
        </references>
      </pivotArea>
    </format>
    <format dxfId="274">
      <pivotArea dataOnly="0" labelOnly="1" outline="0" fieldPosition="0">
        <references count="2">
          <reference field="2" count="1" selected="0">
            <x v="79"/>
          </reference>
          <reference field="3" count="1">
            <x v="95"/>
          </reference>
        </references>
      </pivotArea>
    </format>
    <format dxfId="273">
      <pivotArea dataOnly="0" labelOnly="1" outline="0" fieldPosition="0">
        <references count="2">
          <reference field="2" count="1" selected="0">
            <x v="80"/>
          </reference>
          <reference field="3" count="1">
            <x v="96"/>
          </reference>
        </references>
      </pivotArea>
    </format>
    <format dxfId="272">
      <pivotArea dataOnly="0" labelOnly="1" outline="0" fieldPosition="0">
        <references count="2">
          <reference field="2" count="1" selected="0">
            <x v="81"/>
          </reference>
          <reference field="3" count="1">
            <x v="177"/>
          </reference>
        </references>
      </pivotArea>
    </format>
    <format dxfId="271">
      <pivotArea dataOnly="0" labelOnly="1" outline="0" fieldPosition="0">
        <references count="2">
          <reference field="2" count="1" selected="0">
            <x v="82"/>
          </reference>
          <reference field="3" count="1">
            <x v="179"/>
          </reference>
        </references>
      </pivotArea>
    </format>
    <format dxfId="270">
      <pivotArea dataOnly="0" labelOnly="1" outline="0" fieldPosition="0">
        <references count="2">
          <reference field="2" count="1" selected="0">
            <x v="83"/>
          </reference>
          <reference field="3" count="1">
            <x v="180"/>
          </reference>
        </references>
      </pivotArea>
    </format>
    <format dxfId="269">
      <pivotArea dataOnly="0" labelOnly="1" outline="0" fieldPosition="0">
        <references count="2">
          <reference field="2" count="1" selected="0">
            <x v="84"/>
          </reference>
          <reference field="3" count="1">
            <x v="181"/>
          </reference>
        </references>
      </pivotArea>
    </format>
    <format dxfId="268">
      <pivotArea dataOnly="0" labelOnly="1" outline="0" fieldPosition="0">
        <references count="2">
          <reference field="2" count="1" selected="0">
            <x v="85"/>
          </reference>
          <reference field="3" count="1">
            <x v="182"/>
          </reference>
        </references>
      </pivotArea>
    </format>
    <format dxfId="267">
      <pivotArea dataOnly="0" labelOnly="1" outline="0" fieldPosition="0">
        <references count="2">
          <reference field="2" count="1" selected="0">
            <x v="86"/>
          </reference>
          <reference field="3" count="1">
            <x v="183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87"/>
          </reference>
          <reference field="3" count="1">
            <x v="184"/>
          </reference>
        </references>
      </pivotArea>
    </format>
    <format dxfId="265">
      <pivotArea dataOnly="0" labelOnly="1" outline="0" fieldPosition="0">
        <references count="2">
          <reference field="2" count="1" selected="0">
            <x v="88"/>
          </reference>
          <reference field="3" count="1">
            <x v="185"/>
          </reference>
        </references>
      </pivotArea>
    </format>
    <format dxfId="264">
      <pivotArea dataOnly="0" labelOnly="1" outline="0" fieldPosition="0">
        <references count="2">
          <reference field="2" count="1" selected="0">
            <x v="89"/>
          </reference>
          <reference field="3" count="1">
            <x v="193"/>
          </reference>
        </references>
      </pivotArea>
    </format>
    <format dxfId="263">
      <pivotArea dataOnly="0" labelOnly="1" outline="0" fieldPosition="0">
        <references count="2">
          <reference field="2" count="1" selected="0">
            <x v="90"/>
          </reference>
          <reference field="3" count="1">
            <x v="186"/>
          </reference>
        </references>
      </pivotArea>
    </format>
    <format dxfId="262">
      <pivotArea dataOnly="0" labelOnly="1" outline="0" fieldPosition="0">
        <references count="2">
          <reference field="2" count="1" selected="0">
            <x v="91"/>
          </reference>
          <reference field="3" count="1">
            <x v="187"/>
          </reference>
        </references>
      </pivotArea>
    </format>
    <format dxfId="261">
      <pivotArea dataOnly="0" labelOnly="1" outline="0" fieldPosition="0">
        <references count="2">
          <reference field="2" count="1" selected="0">
            <x v="92"/>
          </reference>
          <reference field="3" count="1">
            <x v="188"/>
          </reference>
        </references>
      </pivotArea>
    </format>
    <format dxfId="260">
      <pivotArea dataOnly="0" labelOnly="1" outline="0" fieldPosition="0">
        <references count="2">
          <reference field="2" count="1" selected="0">
            <x v="93"/>
          </reference>
          <reference field="3" count="1">
            <x v="189"/>
          </reference>
        </references>
      </pivotArea>
    </format>
    <format dxfId="259">
      <pivotArea dataOnly="0" labelOnly="1" outline="0" fieldPosition="0">
        <references count="2">
          <reference field="2" count="1" selected="0">
            <x v="94"/>
          </reference>
          <reference field="3" count="1">
            <x v="190"/>
          </reference>
        </references>
      </pivotArea>
    </format>
    <format dxfId="258">
      <pivotArea dataOnly="0" labelOnly="1" outline="0" fieldPosition="0">
        <references count="2">
          <reference field="2" count="1" selected="0">
            <x v="95"/>
          </reference>
          <reference field="3" count="1">
            <x v="191"/>
          </reference>
        </references>
      </pivotArea>
    </format>
    <format dxfId="257">
      <pivotArea dataOnly="0" labelOnly="1" outline="0" fieldPosition="0">
        <references count="2">
          <reference field="2" count="1" selected="0">
            <x v="96"/>
          </reference>
          <reference field="3" count="1">
            <x v="356"/>
          </reference>
        </references>
      </pivotArea>
    </format>
    <format dxfId="256">
      <pivotArea dataOnly="0" labelOnly="1" outline="0" fieldPosition="0">
        <references count="2">
          <reference field="2" count="1" selected="0">
            <x v="97"/>
          </reference>
          <reference field="3" count="1">
            <x v="359"/>
          </reference>
        </references>
      </pivotArea>
    </format>
    <format dxfId="255">
      <pivotArea dataOnly="0" labelOnly="1" outline="0" fieldPosition="0">
        <references count="2">
          <reference field="2" count="1" selected="0">
            <x v="98"/>
          </reference>
          <reference field="3" count="1">
            <x v="360"/>
          </reference>
        </references>
      </pivotArea>
    </format>
    <format dxfId="254">
      <pivotArea dataOnly="0" labelOnly="1" outline="0" fieldPosition="0">
        <references count="2">
          <reference field="2" count="1" selected="0">
            <x v="99"/>
          </reference>
          <reference field="3" count="1">
            <x v="361"/>
          </reference>
        </references>
      </pivotArea>
    </format>
    <format dxfId="253">
      <pivotArea dataOnly="0" labelOnly="1" outline="0" fieldPosition="0">
        <references count="2">
          <reference field="2" count="1" selected="0">
            <x v="100"/>
          </reference>
          <reference field="3" count="1">
            <x v="363"/>
          </reference>
        </references>
      </pivotArea>
    </format>
    <format dxfId="252">
      <pivotArea dataOnly="0" labelOnly="1" outline="0" fieldPosition="0">
        <references count="2">
          <reference field="2" count="1" selected="0">
            <x v="101"/>
          </reference>
          <reference field="3" count="1">
            <x v="364"/>
          </reference>
        </references>
      </pivotArea>
    </format>
    <format dxfId="251">
      <pivotArea dataOnly="0" labelOnly="1" outline="0" fieldPosition="0">
        <references count="2">
          <reference field="2" count="1" selected="0">
            <x v="102"/>
          </reference>
          <reference field="3" count="1">
            <x v="365"/>
          </reference>
        </references>
      </pivotArea>
    </format>
    <format dxfId="250">
      <pivotArea dataOnly="0" labelOnly="1" outline="0" fieldPosition="0">
        <references count="2">
          <reference field="2" count="1" selected="0">
            <x v="103"/>
          </reference>
          <reference field="3" count="1">
            <x v="368"/>
          </reference>
        </references>
      </pivotArea>
    </format>
    <format dxfId="249">
      <pivotArea dataOnly="0" labelOnly="1" outline="0" fieldPosition="0">
        <references count="2">
          <reference field="2" count="1" selected="0">
            <x v="104"/>
          </reference>
          <reference field="3" count="1">
            <x v="367"/>
          </reference>
        </references>
      </pivotArea>
    </format>
    <format dxfId="248">
      <pivotArea dataOnly="0" labelOnly="1" outline="0" fieldPosition="0">
        <references count="2">
          <reference field="2" count="1" selected="0">
            <x v="105"/>
          </reference>
          <reference field="3" count="1">
            <x v="369"/>
          </reference>
        </references>
      </pivotArea>
    </format>
    <format dxfId="247">
      <pivotArea dataOnly="0" labelOnly="1" outline="0" fieldPosition="0">
        <references count="2">
          <reference field="2" count="1" selected="0">
            <x v="106"/>
          </reference>
          <reference field="3" count="1">
            <x v="370"/>
          </reference>
        </references>
      </pivotArea>
    </format>
    <format dxfId="246">
      <pivotArea dataOnly="0" labelOnly="1" outline="0" fieldPosition="0">
        <references count="2">
          <reference field="2" count="1" selected="0">
            <x v="107"/>
          </reference>
          <reference field="3" count="1">
            <x v="371"/>
          </reference>
        </references>
      </pivotArea>
    </format>
    <format dxfId="245">
      <pivotArea dataOnly="0" labelOnly="1" outline="0" fieldPosition="0">
        <references count="2">
          <reference field="2" count="1" selected="0">
            <x v="108"/>
          </reference>
          <reference field="3" count="1">
            <x v="372"/>
          </reference>
        </references>
      </pivotArea>
    </format>
    <format dxfId="244">
      <pivotArea dataOnly="0" labelOnly="1" outline="0" fieldPosition="0">
        <references count="2">
          <reference field="2" count="1" selected="0">
            <x v="109"/>
          </reference>
          <reference field="3" count="1">
            <x v="373"/>
          </reference>
        </references>
      </pivotArea>
    </format>
    <format dxfId="243">
      <pivotArea dataOnly="0" labelOnly="1" outline="0" fieldPosition="0">
        <references count="2">
          <reference field="2" count="1" selected="0">
            <x v="110"/>
          </reference>
          <reference field="3" count="1">
            <x v="374"/>
          </reference>
        </references>
      </pivotArea>
    </format>
    <format dxfId="242">
      <pivotArea dataOnly="0" labelOnly="1" outline="0" fieldPosition="0">
        <references count="2">
          <reference field="2" count="1" selected="0">
            <x v="111"/>
          </reference>
          <reference field="3" count="1">
            <x v="375"/>
          </reference>
        </references>
      </pivotArea>
    </format>
    <format dxfId="241">
      <pivotArea dataOnly="0" labelOnly="1" outline="0" fieldPosition="0">
        <references count="2">
          <reference field="2" count="1" selected="0">
            <x v="112"/>
          </reference>
          <reference field="3" count="1">
            <x v="376"/>
          </reference>
        </references>
      </pivotArea>
    </format>
    <format dxfId="240">
      <pivotArea dataOnly="0" labelOnly="1" outline="0" fieldPosition="0">
        <references count="2">
          <reference field="2" count="1" selected="0">
            <x v="113"/>
          </reference>
          <reference field="3" count="1">
            <x v="377"/>
          </reference>
        </references>
      </pivotArea>
    </format>
    <format dxfId="239">
      <pivotArea dataOnly="0" labelOnly="1" outline="0" fieldPosition="0">
        <references count="2">
          <reference field="2" count="1" selected="0">
            <x v="114"/>
          </reference>
          <reference field="3" count="1">
            <x v="140"/>
          </reference>
        </references>
      </pivotArea>
    </format>
    <format dxfId="238">
      <pivotArea dataOnly="0" labelOnly="1" outline="0" fieldPosition="0">
        <references count="2">
          <reference field="2" count="1" selected="0">
            <x v="115"/>
          </reference>
          <reference field="3" count="1">
            <x v="143"/>
          </reference>
        </references>
      </pivotArea>
    </format>
    <format dxfId="237">
      <pivotArea dataOnly="0" labelOnly="1" outline="0" fieldPosition="0">
        <references count="2">
          <reference field="2" count="1" selected="0">
            <x v="116"/>
          </reference>
          <reference field="3" count="1">
            <x v="145"/>
          </reference>
        </references>
      </pivotArea>
    </format>
    <format dxfId="236">
      <pivotArea dataOnly="0" labelOnly="1" outline="0" fieldPosition="0">
        <references count="2">
          <reference field="2" count="1" selected="0">
            <x v="117"/>
          </reference>
          <reference field="3" count="1">
            <x v="147"/>
          </reference>
        </references>
      </pivotArea>
    </format>
    <format dxfId="235">
      <pivotArea dataOnly="0" labelOnly="1" outline="0" fieldPosition="0">
        <references count="2">
          <reference field="2" count="1" selected="0">
            <x v="118"/>
          </reference>
          <reference field="3" count="1">
            <x v="149"/>
          </reference>
        </references>
      </pivotArea>
    </format>
    <format dxfId="234">
      <pivotArea dataOnly="0" labelOnly="1" outline="0" fieldPosition="0">
        <references count="2">
          <reference field="2" count="1" selected="0">
            <x v="119"/>
          </reference>
          <reference field="3" count="1">
            <x v="151"/>
          </reference>
        </references>
      </pivotArea>
    </format>
    <format dxfId="233">
      <pivotArea dataOnly="0" labelOnly="1" outline="0" fieldPosition="0">
        <references count="2">
          <reference field="2" count="1" selected="0">
            <x v="120"/>
          </reference>
          <reference field="3" count="1">
            <x v="153"/>
          </reference>
        </references>
      </pivotArea>
    </format>
    <format dxfId="232">
      <pivotArea dataOnly="0" labelOnly="1" outline="0" fieldPosition="0">
        <references count="2">
          <reference field="2" count="1" selected="0">
            <x v="121"/>
          </reference>
          <reference field="3" count="1">
            <x v="155"/>
          </reference>
        </references>
      </pivotArea>
    </format>
    <format dxfId="231">
      <pivotArea dataOnly="0" labelOnly="1" outline="0" fieldPosition="0">
        <references count="2">
          <reference field="2" count="1" selected="0">
            <x v="122"/>
          </reference>
          <reference field="3" count="1">
            <x v="157"/>
          </reference>
        </references>
      </pivotArea>
    </format>
    <format dxfId="230">
      <pivotArea dataOnly="0" labelOnly="1" outline="0" fieldPosition="0">
        <references count="2">
          <reference field="2" count="1" selected="0">
            <x v="123"/>
          </reference>
          <reference field="3" count="1">
            <x v="159"/>
          </reference>
        </references>
      </pivotArea>
    </format>
    <format dxfId="229">
      <pivotArea dataOnly="0" labelOnly="1" outline="0" fieldPosition="0">
        <references count="2">
          <reference field="2" count="1" selected="0">
            <x v="124"/>
          </reference>
          <reference field="3" count="1">
            <x v="161"/>
          </reference>
        </references>
      </pivotArea>
    </format>
    <format dxfId="228">
      <pivotArea dataOnly="0" labelOnly="1" outline="0" fieldPosition="0">
        <references count="2">
          <reference field="2" count="1" selected="0">
            <x v="125"/>
          </reference>
          <reference field="3" count="1">
            <x v="163"/>
          </reference>
        </references>
      </pivotArea>
    </format>
    <format dxfId="227">
      <pivotArea dataOnly="0" labelOnly="1" outline="0" fieldPosition="0">
        <references count="2">
          <reference field="2" count="1" selected="0">
            <x v="126"/>
          </reference>
          <reference field="3" count="1">
            <x v="165"/>
          </reference>
        </references>
      </pivotArea>
    </format>
    <format dxfId="226">
      <pivotArea dataOnly="0" labelOnly="1" outline="0" fieldPosition="0">
        <references count="2">
          <reference field="2" count="1" selected="0">
            <x v="127"/>
          </reference>
          <reference field="3" count="1">
            <x v="167"/>
          </reference>
        </references>
      </pivotArea>
    </format>
    <format dxfId="225">
      <pivotArea dataOnly="0" labelOnly="1" outline="0" fieldPosition="0">
        <references count="2">
          <reference field="2" count="1" selected="0">
            <x v="128"/>
          </reference>
          <reference field="3" count="1">
            <x v="169"/>
          </reference>
        </references>
      </pivotArea>
    </format>
    <format dxfId="224">
      <pivotArea dataOnly="0" labelOnly="1" outline="0" fieldPosition="0">
        <references count="2">
          <reference field="2" count="1" selected="0">
            <x v="129"/>
          </reference>
          <reference field="3" count="1">
            <x v="171"/>
          </reference>
        </references>
      </pivotArea>
    </format>
    <format dxfId="223">
      <pivotArea dataOnly="0" labelOnly="1" outline="0" fieldPosition="0">
        <references count="2">
          <reference field="2" count="1" selected="0">
            <x v="130"/>
          </reference>
          <reference field="3" count="1">
            <x v="173"/>
          </reference>
        </references>
      </pivotArea>
    </format>
    <format dxfId="222">
      <pivotArea dataOnly="0" labelOnly="1" outline="0" fieldPosition="0">
        <references count="2">
          <reference field="2" count="1" selected="0">
            <x v="131"/>
          </reference>
          <reference field="3" count="1">
            <x v="175"/>
          </reference>
        </references>
      </pivotArea>
    </format>
    <format dxfId="221">
      <pivotArea dataOnly="0" labelOnly="1" outline="0" fieldPosition="0">
        <references count="2">
          <reference field="2" count="1" selected="0">
            <x v="132"/>
          </reference>
          <reference field="3" count="1">
            <x v="97"/>
          </reference>
        </references>
      </pivotArea>
    </format>
    <format dxfId="220">
      <pivotArea dataOnly="0" labelOnly="1" outline="0" fieldPosition="0">
        <references count="2">
          <reference field="2" count="1" selected="0">
            <x v="133"/>
          </reference>
          <reference field="3" count="1">
            <x v="111"/>
          </reference>
        </references>
      </pivotArea>
    </format>
    <format dxfId="219">
      <pivotArea dataOnly="0" labelOnly="1" outline="0" fieldPosition="0">
        <references count="2">
          <reference field="2" count="1" selected="0">
            <x v="134"/>
          </reference>
          <reference field="3" count="1">
            <x v="112"/>
          </reference>
        </references>
      </pivotArea>
    </format>
    <format dxfId="218">
      <pivotArea dataOnly="0" labelOnly="1" outline="0" fieldPosition="0">
        <references count="2">
          <reference field="2" count="1" selected="0">
            <x v="135"/>
          </reference>
          <reference field="3" count="1">
            <x v="113"/>
          </reference>
        </references>
      </pivotArea>
    </format>
    <format dxfId="217">
      <pivotArea dataOnly="0" labelOnly="1" outline="0" fieldPosition="0">
        <references count="2">
          <reference field="2" count="1" selected="0">
            <x v="136"/>
          </reference>
          <reference field="3" count="1">
            <x v="62"/>
          </reference>
        </references>
      </pivotArea>
    </format>
    <format dxfId="216">
      <pivotArea dataOnly="0" labelOnly="1" outline="0" fieldPosition="0">
        <references count="2">
          <reference field="2" count="1" selected="0">
            <x v="137"/>
          </reference>
          <reference field="3" count="1">
            <x v="63"/>
          </reference>
        </references>
      </pivotArea>
    </format>
    <format dxfId="215">
      <pivotArea dataOnly="0" labelOnly="1" outline="0" fieldPosition="0">
        <references count="2">
          <reference field="2" count="1" selected="0">
            <x v="138"/>
          </reference>
          <reference field="3" count="1">
            <x v="114"/>
          </reference>
        </references>
      </pivotArea>
    </format>
    <format dxfId="214">
      <pivotArea dataOnly="0" labelOnly="1" outline="0" fieldPosition="0">
        <references count="2">
          <reference field="2" count="1" selected="0">
            <x v="139"/>
          </reference>
          <reference field="3" count="1">
            <x v="115"/>
          </reference>
        </references>
      </pivotArea>
    </format>
    <format dxfId="213">
      <pivotArea dataOnly="0" labelOnly="1" outline="0" fieldPosition="0">
        <references count="2">
          <reference field="2" count="1" selected="0">
            <x v="140"/>
          </reference>
          <reference field="3" count="1">
            <x v="116"/>
          </reference>
        </references>
      </pivotArea>
    </format>
    <format dxfId="212">
      <pivotArea dataOnly="0" labelOnly="1" outline="0" fieldPosition="0">
        <references count="2">
          <reference field="2" count="1" selected="0">
            <x v="141"/>
          </reference>
          <reference field="3" count="1">
            <x v="99"/>
          </reference>
        </references>
      </pivotArea>
    </format>
    <format dxfId="211">
      <pivotArea dataOnly="0" labelOnly="1" outline="0" fieldPosition="0">
        <references count="2">
          <reference field="2" count="1" selected="0">
            <x v="142"/>
          </reference>
          <reference field="3" count="1">
            <x v="117"/>
          </reference>
        </references>
      </pivotArea>
    </format>
    <format dxfId="210">
      <pivotArea dataOnly="0" labelOnly="1" outline="0" fieldPosition="0">
        <references count="2">
          <reference field="2" count="1" selected="0">
            <x v="143"/>
          </reference>
          <reference field="3" count="1">
            <x v="118"/>
          </reference>
        </references>
      </pivotArea>
    </format>
    <format dxfId="209">
      <pivotArea dataOnly="0" labelOnly="1" outline="0" fieldPosition="0">
        <references count="2">
          <reference field="2" count="1" selected="0">
            <x v="144"/>
          </reference>
          <reference field="3" count="1">
            <x v="119"/>
          </reference>
        </references>
      </pivotArea>
    </format>
    <format dxfId="208">
      <pivotArea dataOnly="0" labelOnly="1" outline="0" fieldPosition="0">
        <references count="2">
          <reference field="2" count="1" selected="0">
            <x v="145"/>
          </reference>
          <reference field="3" count="1">
            <x v="120"/>
          </reference>
        </references>
      </pivotArea>
    </format>
    <format dxfId="207">
      <pivotArea dataOnly="0" labelOnly="1" outline="0" fieldPosition="0">
        <references count="2">
          <reference field="2" count="1" selected="0">
            <x v="146"/>
          </reference>
          <reference field="3" count="1">
            <x v="121"/>
          </reference>
        </references>
      </pivotArea>
    </format>
    <format dxfId="206">
      <pivotArea dataOnly="0" labelOnly="1" outline="0" fieldPosition="0">
        <references count="2">
          <reference field="2" count="1" selected="0">
            <x v="147"/>
          </reference>
          <reference field="3" count="1">
            <x v="64"/>
          </reference>
        </references>
      </pivotArea>
    </format>
    <format dxfId="205">
      <pivotArea dataOnly="0" labelOnly="1" outline="0" fieldPosition="0">
        <references count="2">
          <reference field="2" count="1" selected="0">
            <x v="148"/>
          </reference>
          <reference field="3" count="1">
            <x v="65"/>
          </reference>
        </references>
      </pivotArea>
    </format>
    <format dxfId="204">
      <pivotArea dataOnly="0" labelOnly="1" outline="0" fieldPosition="0">
        <references count="2">
          <reference field="2" count="1" selected="0">
            <x v="149"/>
          </reference>
          <reference field="3" count="1">
            <x v="66"/>
          </reference>
        </references>
      </pivotArea>
    </format>
    <format dxfId="203">
      <pivotArea dataOnly="0" labelOnly="1" outline="0" fieldPosition="0">
        <references count="2">
          <reference field="2" count="1" selected="0">
            <x v="150"/>
          </reference>
          <reference field="3" count="1">
            <x v="67"/>
          </reference>
        </references>
      </pivotArea>
    </format>
    <format dxfId="202">
      <pivotArea dataOnly="0" labelOnly="1" outline="0" fieldPosition="0">
        <references count="2">
          <reference field="2" count="1" selected="0">
            <x v="151"/>
          </reference>
          <reference field="3" count="1">
            <x v="68"/>
          </reference>
        </references>
      </pivotArea>
    </format>
    <format dxfId="201">
      <pivotArea dataOnly="0" labelOnly="1" outline="0" fieldPosition="0">
        <references count="2">
          <reference field="2" count="1" selected="0">
            <x v="152"/>
          </reference>
          <reference field="3" count="1">
            <x v="139"/>
          </reference>
        </references>
      </pivotArea>
    </format>
    <format dxfId="200">
      <pivotArea dataOnly="0" labelOnly="1" outline="0" fieldPosition="0">
        <references count="2">
          <reference field="2" count="1" selected="0">
            <x v="153"/>
          </reference>
          <reference field="3" count="1">
            <x v="70"/>
          </reference>
        </references>
      </pivotArea>
    </format>
    <format dxfId="199">
      <pivotArea dataOnly="0" labelOnly="1" outline="0" fieldPosition="0">
        <references count="2">
          <reference field="2" count="1" selected="0">
            <x v="154"/>
          </reference>
          <reference field="3" count="1">
            <x v="135"/>
          </reference>
        </references>
      </pivotArea>
    </format>
    <format dxfId="198">
      <pivotArea dataOnly="0" labelOnly="1" outline="0" fieldPosition="0">
        <references count="2">
          <reference field="2" count="1" selected="0">
            <x v="155"/>
          </reference>
          <reference field="3" count="1">
            <x v="71"/>
          </reference>
        </references>
      </pivotArea>
    </format>
    <format dxfId="197">
      <pivotArea dataOnly="0" labelOnly="1" outline="0" fieldPosition="0">
        <references count="2">
          <reference field="2" count="1" selected="0">
            <x v="156"/>
          </reference>
          <reference field="3" count="1">
            <x v="72"/>
          </reference>
        </references>
      </pivotArea>
    </format>
    <format dxfId="196">
      <pivotArea dataOnly="0" labelOnly="1" outline="0" fieldPosition="0">
        <references count="2">
          <reference field="2" count="1" selected="0">
            <x v="157"/>
          </reference>
          <reference field="3" count="1">
            <x v="122"/>
          </reference>
        </references>
      </pivotArea>
    </format>
    <format dxfId="195">
      <pivotArea dataOnly="0" labelOnly="1" outline="0" fieldPosition="0">
        <references count="2">
          <reference field="2" count="1" selected="0">
            <x v="158"/>
          </reference>
          <reference field="3" count="1">
            <x v="355"/>
          </reference>
        </references>
      </pivotArea>
    </format>
    <format dxfId="194">
      <pivotArea dataOnly="0" labelOnly="1" outline="0" fieldPosition="0">
        <references count="2">
          <reference field="2" count="1" selected="0">
            <x v="159"/>
          </reference>
          <reference field="3" count="1">
            <x v="74"/>
          </reference>
        </references>
      </pivotArea>
    </format>
    <format dxfId="193">
      <pivotArea dataOnly="0" labelOnly="1" outline="0" fieldPosition="0">
        <references count="2">
          <reference field="2" count="1" selected="0">
            <x v="160"/>
          </reference>
          <reference field="3" count="1">
            <x v="75"/>
          </reference>
        </references>
      </pivotArea>
    </format>
    <format dxfId="192">
      <pivotArea dataOnly="0" labelOnly="1" outline="0" fieldPosition="0">
        <references count="2">
          <reference field="2" count="1" selected="0">
            <x v="161"/>
          </reference>
          <reference field="3" count="1">
            <x v="125"/>
          </reference>
        </references>
      </pivotArea>
    </format>
    <format dxfId="191">
      <pivotArea dataOnly="0" labelOnly="1" outline="0" fieldPosition="0">
        <references count="2">
          <reference field="2" count="1" selected="0">
            <x v="162"/>
          </reference>
          <reference field="3" count="1">
            <x v="76"/>
          </reference>
        </references>
      </pivotArea>
    </format>
    <format dxfId="190">
      <pivotArea dataOnly="0" labelOnly="1" outline="0" fieldPosition="0">
        <references count="2">
          <reference field="2" count="1" selected="0">
            <x v="163"/>
          </reference>
          <reference field="3" count="1">
            <x v="126"/>
          </reference>
        </references>
      </pivotArea>
    </format>
    <format dxfId="189">
      <pivotArea dataOnly="0" labelOnly="1" outline="0" fieldPosition="0">
        <references count="2">
          <reference field="2" count="1" selected="0">
            <x v="164"/>
          </reference>
          <reference field="3" count="1">
            <x v="127"/>
          </reference>
        </references>
      </pivotArea>
    </format>
    <format dxfId="188">
      <pivotArea dataOnly="0" labelOnly="1" outline="0" fieldPosition="0">
        <references count="2">
          <reference field="2" count="1" selected="0">
            <x v="165"/>
          </reference>
          <reference field="3" count="1">
            <x v="128"/>
          </reference>
        </references>
      </pivotArea>
    </format>
    <format dxfId="187">
      <pivotArea dataOnly="0" labelOnly="1" outline="0" fieldPosition="0">
        <references count="2">
          <reference field="2" count="1" selected="0">
            <x v="166"/>
          </reference>
          <reference field="3" count="1">
            <x v="352"/>
          </reference>
        </references>
      </pivotArea>
    </format>
    <format dxfId="186">
      <pivotArea dataOnly="0" labelOnly="1" outline="0" fieldPosition="0">
        <references count="2">
          <reference field="2" count="1" selected="0">
            <x v="167"/>
          </reference>
          <reference field="3" count="1">
            <x v="126"/>
          </reference>
        </references>
      </pivotArea>
    </format>
    <format dxfId="185">
      <pivotArea dataOnly="0" labelOnly="1" outline="0" fieldPosition="0">
        <references count="2">
          <reference field="2" count="1" selected="0">
            <x v="168"/>
          </reference>
          <reference field="3" count="1">
            <x v="129"/>
          </reference>
        </references>
      </pivotArea>
    </format>
    <format dxfId="184">
      <pivotArea dataOnly="0" labelOnly="1" outline="0" fieldPosition="0">
        <references count="2">
          <reference field="2" count="1" selected="0">
            <x v="169"/>
          </reference>
          <reference field="3" count="1">
            <x v="130"/>
          </reference>
        </references>
      </pivotArea>
    </format>
    <format dxfId="183">
      <pivotArea dataOnly="0" labelOnly="1" outline="0" fieldPosition="0">
        <references count="2">
          <reference field="2" count="1" selected="0">
            <x v="171"/>
          </reference>
          <reference field="3" count="1">
            <x v="198"/>
          </reference>
        </references>
      </pivotArea>
    </format>
    <format dxfId="182">
      <pivotArea dataOnly="0" labelOnly="1" outline="0" fieldPosition="0">
        <references count="2">
          <reference field="2" count="1" selected="0">
            <x v="172"/>
          </reference>
          <reference field="3" count="1">
            <x v="199"/>
          </reference>
        </references>
      </pivotArea>
    </format>
    <format dxfId="181">
      <pivotArea dataOnly="0" labelOnly="1" outline="0" fieldPosition="0">
        <references count="2">
          <reference field="2" count="1" selected="0">
            <x v="173"/>
          </reference>
          <reference field="3" count="1">
            <x v="200"/>
          </reference>
        </references>
      </pivotArea>
    </format>
    <format dxfId="180">
      <pivotArea dataOnly="0" labelOnly="1" outline="0" fieldPosition="0">
        <references count="2">
          <reference field="2" count="1" selected="0">
            <x v="174"/>
          </reference>
          <reference field="3" count="1">
            <x v="201"/>
          </reference>
        </references>
      </pivotArea>
    </format>
    <format dxfId="179">
      <pivotArea dataOnly="0" labelOnly="1" outline="0" fieldPosition="0">
        <references count="2">
          <reference field="2" count="1" selected="0">
            <x v="175"/>
          </reference>
          <reference field="3" count="1">
            <x v="202"/>
          </reference>
        </references>
      </pivotArea>
    </format>
    <format dxfId="178">
      <pivotArea dataOnly="0" labelOnly="1" outline="0" fieldPosition="0">
        <references count="2">
          <reference field="2" count="1" selected="0">
            <x v="176"/>
          </reference>
          <reference field="3" count="1">
            <x v="203"/>
          </reference>
        </references>
      </pivotArea>
    </format>
    <format dxfId="177">
      <pivotArea dataOnly="0" labelOnly="1" outline="0" fieldPosition="0">
        <references count="2">
          <reference field="2" count="1" selected="0">
            <x v="177"/>
          </reference>
          <reference field="3" count="1">
            <x v="204"/>
          </reference>
        </references>
      </pivotArea>
    </format>
    <format dxfId="176">
      <pivotArea dataOnly="0" labelOnly="1" outline="0" fieldPosition="0">
        <references count="2">
          <reference field="2" count="1" selected="0">
            <x v="178"/>
          </reference>
          <reference field="3" count="1">
            <x v="205"/>
          </reference>
        </references>
      </pivotArea>
    </format>
    <format dxfId="175">
      <pivotArea dataOnly="0" labelOnly="1" outline="0" fieldPosition="0">
        <references count="2">
          <reference field="2" count="1" selected="0">
            <x v="179"/>
          </reference>
          <reference field="3" count="1">
            <x v="206"/>
          </reference>
        </references>
      </pivotArea>
    </format>
    <format dxfId="174">
      <pivotArea dataOnly="0" labelOnly="1" outline="0" fieldPosition="0">
        <references count="2">
          <reference field="2" count="1" selected="0">
            <x v="180"/>
          </reference>
          <reference field="3" count="1">
            <x v="207"/>
          </reference>
        </references>
      </pivotArea>
    </format>
    <format dxfId="173">
      <pivotArea dataOnly="0" labelOnly="1" outline="0" fieldPosition="0">
        <references count="2">
          <reference field="2" count="1" selected="0">
            <x v="181"/>
          </reference>
          <reference field="3" count="1">
            <x v="208"/>
          </reference>
        </references>
      </pivotArea>
    </format>
    <format dxfId="172">
      <pivotArea dataOnly="0" labelOnly="1" outline="0" fieldPosition="0">
        <references count="2">
          <reference field="2" count="1" selected="0">
            <x v="182"/>
          </reference>
          <reference field="3" count="1">
            <x v="209"/>
          </reference>
        </references>
      </pivotArea>
    </format>
    <format dxfId="171">
      <pivotArea dataOnly="0" labelOnly="1" outline="0" fieldPosition="0">
        <references count="2">
          <reference field="2" count="1" selected="0">
            <x v="183"/>
          </reference>
          <reference field="3" count="1">
            <x v="210"/>
          </reference>
        </references>
      </pivotArea>
    </format>
    <format dxfId="170">
      <pivotArea dataOnly="0" labelOnly="1" outline="0" fieldPosition="0">
        <references count="2">
          <reference field="2" count="1" selected="0">
            <x v="184"/>
          </reference>
          <reference field="3" count="1">
            <x v="211"/>
          </reference>
        </references>
      </pivotArea>
    </format>
    <format dxfId="169">
      <pivotArea dataOnly="0" labelOnly="1" outline="0" fieldPosition="0">
        <references count="2">
          <reference field="2" count="1" selected="0">
            <x v="185"/>
          </reference>
          <reference field="3" count="1">
            <x v="212"/>
          </reference>
        </references>
      </pivotArea>
    </format>
    <format dxfId="168">
      <pivotArea dataOnly="0" labelOnly="1" outline="0" fieldPosition="0">
        <references count="2">
          <reference field="2" count="1" selected="0">
            <x v="186"/>
          </reference>
          <reference field="3" count="1">
            <x v="213"/>
          </reference>
        </references>
      </pivotArea>
    </format>
    <format dxfId="167">
      <pivotArea dataOnly="0" labelOnly="1" outline="0" fieldPosition="0">
        <references count="2">
          <reference field="2" count="1" selected="0">
            <x v="187"/>
          </reference>
          <reference field="3" count="1">
            <x v="214"/>
          </reference>
        </references>
      </pivotArea>
    </format>
    <format dxfId="166">
      <pivotArea dataOnly="0" labelOnly="1" outline="0" fieldPosition="0">
        <references count="2">
          <reference field="2" count="1" selected="0">
            <x v="188"/>
          </reference>
          <reference field="3" count="1">
            <x v="215"/>
          </reference>
        </references>
      </pivotArea>
    </format>
    <format dxfId="165">
      <pivotArea dataOnly="0" labelOnly="1" outline="0" fieldPosition="0">
        <references count="2">
          <reference field="2" count="1" selected="0">
            <x v="189"/>
          </reference>
          <reference field="3" count="1">
            <x v="216"/>
          </reference>
        </references>
      </pivotArea>
    </format>
    <format dxfId="164">
      <pivotArea dataOnly="0" labelOnly="1" outline="0" fieldPosition="0">
        <references count="2">
          <reference field="2" count="1" selected="0">
            <x v="190"/>
          </reference>
          <reference field="3" count="1">
            <x v="378"/>
          </reference>
        </references>
      </pivotArea>
    </format>
    <format dxfId="163">
      <pivotArea dataOnly="0" labelOnly="1" outline="0" fieldPosition="0">
        <references count="2">
          <reference field="2" count="1" selected="0">
            <x v="191"/>
          </reference>
          <reference field="3" count="1">
            <x v="217"/>
          </reference>
        </references>
      </pivotArea>
    </format>
    <format dxfId="162">
      <pivotArea dataOnly="0" labelOnly="1" outline="0" fieldPosition="0">
        <references count="2">
          <reference field="2" count="1" selected="0">
            <x v="192"/>
          </reference>
          <reference field="3" count="1">
            <x v="218"/>
          </reference>
        </references>
      </pivotArea>
    </format>
    <format dxfId="161">
      <pivotArea dataOnly="0" labelOnly="1" outline="0" fieldPosition="0">
        <references count="2">
          <reference field="2" count="1" selected="0">
            <x v="193"/>
          </reference>
          <reference field="3" count="1">
            <x v="219"/>
          </reference>
        </references>
      </pivotArea>
    </format>
    <format dxfId="160">
      <pivotArea dataOnly="0" labelOnly="1" outline="0" fieldPosition="0">
        <references count="2">
          <reference field="2" count="1" selected="0">
            <x v="194"/>
          </reference>
          <reference field="3" count="1">
            <x v="220"/>
          </reference>
        </references>
      </pivotArea>
    </format>
    <format dxfId="159">
      <pivotArea dataOnly="0" labelOnly="1" outline="0" fieldPosition="0">
        <references count="2">
          <reference field="2" count="1" selected="0">
            <x v="195"/>
          </reference>
          <reference field="3" count="1">
            <x v="221"/>
          </reference>
        </references>
      </pivotArea>
    </format>
    <format dxfId="158">
      <pivotArea dataOnly="0" labelOnly="1" outline="0" fieldPosition="0">
        <references count="2">
          <reference field="2" count="1" selected="0">
            <x v="196"/>
          </reference>
          <reference field="3" count="1">
            <x v="222"/>
          </reference>
        </references>
      </pivotArea>
    </format>
    <format dxfId="157">
      <pivotArea dataOnly="0" labelOnly="1" outline="0" fieldPosition="0">
        <references count="2">
          <reference field="2" count="1" selected="0">
            <x v="197"/>
          </reference>
          <reference field="3" count="1">
            <x v="223"/>
          </reference>
        </references>
      </pivotArea>
    </format>
    <format dxfId="156">
      <pivotArea dataOnly="0" labelOnly="1" outline="0" fieldPosition="0">
        <references count="2">
          <reference field="2" count="1" selected="0">
            <x v="198"/>
          </reference>
          <reference field="3" count="1">
            <x v="224"/>
          </reference>
        </references>
      </pivotArea>
    </format>
    <format dxfId="155">
      <pivotArea dataOnly="0" labelOnly="1" outline="0" fieldPosition="0">
        <references count="2">
          <reference field="2" count="1" selected="0">
            <x v="199"/>
          </reference>
          <reference field="3" count="1">
            <x v="379"/>
          </reference>
        </references>
      </pivotArea>
    </format>
    <format dxfId="154">
      <pivotArea dataOnly="0" labelOnly="1" outline="0" fieldPosition="0">
        <references count="2">
          <reference field="2" count="1" selected="0">
            <x v="200"/>
          </reference>
          <reference field="3" count="1">
            <x v="380"/>
          </reference>
        </references>
      </pivotArea>
    </format>
    <format dxfId="153">
      <pivotArea dataOnly="0" labelOnly="1" outline="0" fieldPosition="0">
        <references count="2">
          <reference field="2" count="1" selected="0">
            <x v="201"/>
          </reference>
          <reference field="3" count="1">
            <x v="225"/>
          </reference>
        </references>
      </pivotArea>
    </format>
    <format dxfId="152">
      <pivotArea dataOnly="0" labelOnly="1" outline="0" fieldPosition="0">
        <references count="2">
          <reference field="2" count="1" selected="0">
            <x v="202"/>
          </reference>
          <reference field="3" count="1">
            <x v="226"/>
          </reference>
        </references>
      </pivotArea>
    </format>
    <format dxfId="151">
      <pivotArea dataOnly="0" labelOnly="1" outline="0" fieldPosition="0">
        <references count="2">
          <reference field="2" count="1" selected="0">
            <x v="203"/>
          </reference>
          <reference field="3" count="1">
            <x v="381"/>
          </reference>
        </references>
      </pivotArea>
    </format>
    <format dxfId="150">
      <pivotArea dataOnly="0" labelOnly="1" outline="0" fieldPosition="0">
        <references count="2">
          <reference field="2" count="1" selected="0">
            <x v="204"/>
          </reference>
          <reference field="3" count="1">
            <x v="227"/>
          </reference>
        </references>
      </pivotArea>
    </format>
    <format dxfId="149">
      <pivotArea dataOnly="0" labelOnly="1" outline="0" fieldPosition="0">
        <references count="2">
          <reference field="2" count="1" selected="0">
            <x v="205"/>
          </reference>
          <reference field="3" count="1">
            <x v="228"/>
          </reference>
        </references>
      </pivotArea>
    </format>
    <format dxfId="148">
      <pivotArea dataOnly="0" labelOnly="1" outline="0" fieldPosition="0">
        <references count="2">
          <reference field="2" count="1" selected="0">
            <x v="206"/>
          </reference>
          <reference field="3" count="1">
            <x v="229"/>
          </reference>
        </references>
      </pivotArea>
    </format>
    <format dxfId="147">
      <pivotArea dataOnly="0" labelOnly="1" outline="0" fieldPosition="0">
        <references count="2">
          <reference field="2" count="1" selected="0">
            <x v="207"/>
          </reference>
          <reference field="3" count="1">
            <x v="230"/>
          </reference>
        </references>
      </pivotArea>
    </format>
    <format dxfId="146">
      <pivotArea dataOnly="0" labelOnly="1" outline="0" fieldPosition="0">
        <references count="2">
          <reference field="2" count="1" selected="0">
            <x v="208"/>
          </reference>
          <reference field="3" count="1">
            <x v="231"/>
          </reference>
        </references>
      </pivotArea>
    </format>
    <format dxfId="145">
      <pivotArea dataOnly="0" labelOnly="1" outline="0" fieldPosition="0">
        <references count="2">
          <reference field="2" count="1" selected="0">
            <x v="209"/>
          </reference>
          <reference field="3" count="1">
            <x v="232"/>
          </reference>
        </references>
      </pivotArea>
    </format>
    <format dxfId="144">
      <pivotArea dataOnly="0" labelOnly="1" outline="0" fieldPosition="0">
        <references count="2">
          <reference field="2" count="1" selected="0">
            <x v="210"/>
          </reference>
          <reference field="3" count="1">
            <x v="233"/>
          </reference>
        </references>
      </pivotArea>
    </format>
    <format dxfId="143">
      <pivotArea dataOnly="0" labelOnly="1" outline="0" fieldPosition="0">
        <references count="2">
          <reference field="2" count="1" selected="0">
            <x v="211"/>
          </reference>
          <reference field="3" count="1">
            <x v="382"/>
          </reference>
        </references>
      </pivotArea>
    </format>
    <format dxfId="142">
      <pivotArea dataOnly="0" labelOnly="1" outline="0" fieldPosition="0">
        <references count="2">
          <reference field="2" count="1" selected="0">
            <x v="212"/>
          </reference>
          <reference field="3" count="1">
            <x v="234"/>
          </reference>
        </references>
      </pivotArea>
    </format>
    <format dxfId="141">
      <pivotArea dataOnly="0" labelOnly="1" outline="0" fieldPosition="0">
        <references count="2">
          <reference field="2" count="1" selected="0">
            <x v="213"/>
          </reference>
          <reference field="3" count="1">
            <x v="235"/>
          </reference>
        </references>
      </pivotArea>
    </format>
    <format dxfId="140">
      <pivotArea dataOnly="0" labelOnly="1" outline="0" fieldPosition="0">
        <references count="2">
          <reference field="2" count="1" selected="0">
            <x v="214"/>
          </reference>
          <reference field="3" count="1">
            <x v="383"/>
          </reference>
        </references>
      </pivotArea>
    </format>
    <format dxfId="139">
      <pivotArea dataOnly="0" labelOnly="1" outline="0" fieldPosition="0">
        <references count="2">
          <reference field="2" count="1" selected="0">
            <x v="215"/>
          </reference>
          <reference field="3" count="1">
            <x v="236"/>
          </reference>
        </references>
      </pivotArea>
    </format>
    <format dxfId="138">
      <pivotArea dataOnly="0" labelOnly="1" outline="0" fieldPosition="0">
        <references count="2">
          <reference field="2" count="1" selected="0">
            <x v="216"/>
          </reference>
          <reference field="3" count="1">
            <x v="237"/>
          </reference>
        </references>
      </pivotArea>
    </format>
    <format dxfId="137">
      <pivotArea dataOnly="0" labelOnly="1" outline="0" fieldPosition="0">
        <references count="2">
          <reference field="2" count="1" selected="0">
            <x v="217"/>
          </reference>
          <reference field="3" count="1">
            <x v="238"/>
          </reference>
        </references>
      </pivotArea>
    </format>
    <format dxfId="136">
      <pivotArea dataOnly="0" labelOnly="1" outline="0" fieldPosition="0">
        <references count="2">
          <reference field="2" count="1" selected="0">
            <x v="218"/>
          </reference>
          <reference field="3" count="1">
            <x v="239"/>
          </reference>
        </references>
      </pivotArea>
    </format>
    <format dxfId="135">
      <pivotArea dataOnly="0" labelOnly="1" outline="0" fieldPosition="0">
        <references count="2">
          <reference field="2" count="1" selected="0">
            <x v="219"/>
          </reference>
          <reference field="3" count="1">
            <x v="240"/>
          </reference>
        </references>
      </pivotArea>
    </format>
    <format dxfId="134">
      <pivotArea dataOnly="0" labelOnly="1" outline="0" fieldPosition="0">
        <references count="2">
          <reference field="2" count="1" selected="0">
            <x v="220"/>
          </reference>
          <reference field="3" count="1">
            <x v="241"/>
          </reference>
        </references>
      </pivotArea>
    </format>
    <format dxfId="133">
      <pivotArea dataOnly="0" labelOnly="1" outline="0" fieldPosition="0">
        <references count="2">
          <reference field="2" count="1" selected="0">
            <x v="221"/>
          </reference>
          <reference field="3" count="1">
            <x v="242"/>
          </reference>
        </references>
      </pivotArea>
    </format>
    <format dxfId="132">
      <pivotArea dataOnly="0" labelOnly="1" outline="0" fieldPosition="0">
        <references count="2">
          <reference field="2" count="1" selected="0">
            <x v="222"/>
          </reference>
          <reference field="3" count="1">
            <x v="243"/>
          </reference>
        </references>
      </pivotArea>
    </format>
    <format dxfId="131">
      <pivotArea dataOnly="0" labelOnly="1" outline="0" fieldPosition="0">
        <references count="2">
          <reference field="2" count="1" selected="0">
            <x v="223"/>
          </reference>
          <reference field="3" count="1">
            <x v="244"/>
          </reference>
        </references>
      </pivotArea>
    </format>
    <format dxfId="130">
      <pivotArea dataOnly="0" labelOnly="1" outline="0" fieldPosition="0">
        <references count="2">
          <reference field="2" count="1" selected="0">
            <x v="224"/>
          </reference>
          <reference field="3" count="1">
            <x v="245"/>
          </reference>
        </references>
      </pivotArea>
    </format>
    <format dxfId="129">
      <pivotArea dataOnly="0" labelOnly="1" outline="0" fieldPosition="0">
        <references count="2">
          <reference field="2" count="1" selected="0">
            <x v="225"/>
          </reference>
          <reference field="3" count="1">
            <x v="270"/>
          </reference>
        </references>
      </pivotArea>
    </format>
    <format dxfId="128">
      <pivotArea dataOnly="0" labelOnly="1" outline="0" fieldPosition="0">
        <references count="2">
          <reference field="2" count="1" selected="0">
            <x v="226"/>
          </reference>
          <reference field="3" count="1">
            <x v="246"/>
          </reference>
        </references>
      </pivotArea>
    </format>
    <format dxfId="127">
      <pivotArea dataOnly="0" labelOnly="1" outline="0" fieldPosition="0">
        <references count="2">
          <reference field="2" count="1" selected="0">
            <x v="227"/>
          </reference>
          <reference field="3" count="1">
            <x v="247"/>
          </reference>
        </references>
      </pivotArea>
    </format>
    <format dxfId="126">
      <pivotArea dataOnly="0" labelOnly="1" outline="0" fieldPosition="0">
        <references count="2">
          <reference field="2" count="1" selected="0">
            <x v="228"/>
          </reference>
          <reference field="3" count="1">
            <x v="248"/>
          </reference>
        </references>
      </pivotArea>
    </format>
    <format dxfId="125">
      <pivotArea dataOnly="0" labelOnly="1" outline="0" fieldPosition="0">
        <references count="2">
          <reference field="2" count="1" selected="0">
            <x v="229"/>
          </reference>
          <reference field="3" count="1">
            <x v="249"/>
          </reference>
        </references>
      </pivotArea>
    </format>
    <format dxfId="124">
      <pivotArea dataOnly="0" labelOnly="1" outline="0" fieldPosition="0">
        <references count="2">
          <reference field="2" count="1" selected="0">
            <x v="230"/>
          </reference>
          <reference field="3" count="1">
            <x v="250"/>
          </reference>
        </references>
      </pivotArea>
    </format>
    <format dxfId="123">
      <pivotArea dataOnly="0" labelOnly="1" outline="0" fieldPosition="0">
        <references count="2">
          <reference field="2" count="1" selected="0">
            <x v="231"/>
          </reference>
          <reference field="3" count="1">
            <x v="251"/>
          </reference>
        </references>
      </pivotArea>
    </format>
    <format dxfId="122">
      <pivotArea dataOnly="0" labelOnly="1" outline="0" fieldPosition="0">
        <references count="2">
          <reference field="2" count="1" selected="0">
            <x v="232"/>
          </reference>
          <reference field="3" count="1">
            <x v="271"/>
          </reference>
        </references>
      </pivotArea>
    </format>
    <format dxfId="121">
      <pivotArea dataOnly="0" labelOnly="1" outline="0" fieldPosition="0">
        <references count="2">
          <reference field="2" count="1" selected="0">
            <x v="233"/>
          </reference>
          <reference field="3" count="1">
            <x v="252"/>
          </reference>
        </references>
      </pivotArea>
    </format>
    <format dxfId="120">
      <pivotArea dataOnly="0" labelOnly="1" outline="0" fieldPosition="0">
        <references count="2">
          <reference field="2" count="1" selected="0">
            <x v="234"/>
          </reference>
          <reference field="3" count="1">
            <x v="253"/>
          </reference>
        </references>
      </pivotArea>
    </format>
    <format dxfId="119">
      <pivotArea dataOnly="0" labelOnly="1" outline="0" fieldPosition="0">
        <references count="2">
          <reference field="2" count="1" selected="0">
            <x v="235"/>
          </reference>
          <reference field="3" count="1">
            <x v="254"/>
          </reference>
        </references>
      </pivotArea>
    </format>
    <format dxfId="118">
      <pivotArea dataOnly="0" labelOnly="1" outline="0" fieldPosition="0">
        <references count="2">
          <reference field="2" count="1" selected="0">
            <x v="236"/>
          </reference>
          <reference field="3" count="1">
            <x v="255"/>
          </reference>
        </references>
      </pivotArea>
    </format>
    <format dxfId="117">
      <pivotArea dataOnly="0" labelOnly="1" outline="0" fieldPosition="0">
        <references count="2">
          <reference field="2" count="1" selected="0">
            <x v="237"/>
          </reference>
          <reference field="3" count="1">
            <x v="256"/>
          </reference>
        </references>
      </pivotArea>
    </format>
    <format dxfId="116">
      <pivotArea dataOnly="0" labelOnly="1" outline="0" fieldPosition="0">
        <references count="2">
          <reference field="2" count="1" selected="0">
            <x v="238"/>
          </reference>
          <reference field="3" count="1">
            <x v="257"/>
          </reference>
        </references>
      </pivotArea>
    </format>
    <format dxfId="115">
      <pivotArea dataOnly="0" labelOnly="1" outline="0" fieldPosition="0">
        <references count="2">
          <reference field="2" count="1" selected="0">
            <x v="239"/>
          </reference>
          <reference field="3" count="1">
            <x v="258"/>
          </reference>
        </references>
      </pivotArea>
    </format>
    <format dxfId="114">
      <pivotArea dataOnly="0" labelOnly="1" outline="0" fieldPosition="0">
        <references count="2">
          <reference field="2" count="1" selected="0">
            <x v="240"/>
          </reference>
          <reference field="3" count="1">
            <x v="259"/>
          </reference>
        </references>
      </pivotArea>
    </format>
    <format dxfId="113">
      <pivotArea dataOnly="0" labelOnly="1" outline="0" fieldPosition="0">
        <references count="2">
          <reference field="2" count="1" selected="0">
            <x v="241"/>
          </reference>
          <reference field="3" count="1">
            <x v="260"/>
          </reference>
        </references>
      </pivotArea>
    </format>
    <format dxfId="112">
      <pivotArea dataOnly="0" labelOnly="1" outline="0" fieldPosition="0">
        <references count="2">
          <reference field="2" count="1" selected="0">
            <x v="242"/>
          </reference>
          <reference field="3" count="1">
            <x v="261"/>
          </reference>
        </references>
      </pivotArea>
    </format>
    <format dxfId="111">
      <pivotArea dataOnly="0" labelOnly="1" outline="0" fieldPosition="0">
        <references count="2">
          <reference field="2" count="1" selected="0">
            <x v="243"/>
          </reference>
          <reference field="3" count="1">
            <x v="262"/>
          </reference>
        </references>
      </pivotArea>
    </format>
    <format dxfId="110">
      <pivotArea dataOnly="0" labelOnly="1" outline="0" fieldPosition="0">
        <references count="2">
          <reference field="2" count="1" selected="0">
            <x v="244"/>
          </reference>
          <reference field="3" count="1">
            <x v="263"/>
          </reference>
        </references>
      </pivotArea>
    </format>
    <format dxfId="109">
      <pivotArea dataOnly="0" labelOnly="1" outline="0" fieldPosition="0">
        <references count="2">
          <reference field="2" count="1" selected="0">
            <x v="245"/>
          </reference>
          <reference field="3" count="1">
            <x v="264"/>
          </reference>
        </references>
      </pivotArea>
    </format>
    <format dxfId="108">
      <pivotArea dataOnly="0" labelOnly="1" outline="0" fieldPosition="0">
        <references count="2">
          <reference field="2" count="1" selected="0">
            <x v="246"/>
          </reference>
          <reference field="3" count="1">
            <x v="265"/>
          </reference>
        </references>
      </pivotArea>
    </format>
    <format dxfId="107">
      <pivotArea dataOnly="0" labelOnly="1" outline="0" fieldPosition="0">
        <references count="2">
          <reference field="2" count="1" selected="0">
            <x v="247"/>
          </reference>
          <reference field="3" count="1">
            <x v="266"/>
          </reference>
        </references>
      </pivotArea>
    </format>
    <format dxfId="106">
      <pivotArea dataOnly="0" labelOnly="1" outline="0" fieldPosition="0">
        <references count="2">
          <reference field="2" count="1" selected="0">
            <x v="248"/>
          </reference>
          <reference field="3" count="1">
            <x v="267"/>
          </reference>
        </references>
      </pivotArea>
    </format>
    <format dxfId="105">
      <pivotArea dataOnly="0" labelOnly="1" outline="0" fieldPosition="0">
        <references count="2">
          <reference field="2" count="1" selected="0">
            <x v="249"/>
          </reference>
          <reference field="3" count="1">
            <x v="384"/>
          </reference>
        </references>
      </pivotArea>
    </format>
    <format dxfId="104">
      <pivotArea dataOnly="0" labelOnly="1" outline="0" fieldPosition="0">
        <references count="2">
          <reference field="2" count="1" selected="0">
            <x v="250"/>
          </reference>
          <reference field="3" count="1">
            <x v="272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251"/>
          </reference>
          <reference field="3" count="1">
            <x v="273"/>
          </reference>
        </references>
      </pivotArea>
    </format>
    <format dxfId="102">
      <pivotArea dataOnly="0" labelOnly="1" outline="0" fieldPosition="0">
        <references count="2">
          <reference field="2" count="1" selected="0">
            <x v="252"/>
          </reference>
          <reference field="3" count="1">
            <x v="274"/>
          </reference>
        </references>
      </pivotArea>
    </format>
    <format dxfId="101">
      <pivotArea dataOnly="0" labelOnly="1" outline="0" fieldPosition="0">
        <references count="2">
          <reference field="2" count="1" selected="0">
            <x v="253"/>
          </reference>
          <reference field="3" count="1">
            <x v="275"/>
          </reference>
        </references>
      </pivotArea>
    </format>
    <format dxfId="100">
      <pivotArea dataOnly="0" labelOnly="1" outline="0" fieldPosition="0">
        <references count="2">
          <reference field="2" count="1" selected="0">
            <x v="254"/>
          </reference>
          <reference field="3" count="1">
            <x v="276"/>
          </reference>
        </references>
      </pivotArea>
    </format>
    <format dxfId="99">
      <pivotArea dataOnly="0" labelOnly="1" outline="0" fieldPosition="0">
        <references count="2">
          <reference field="2" count="1" selected="0">
            <x v="255"/>
          </reference>
          <reference field="3" count="1">
            <x v="277"/>
          </reference>
        </references>
      </pivotArea>
    </format>
    <format dxfId="98">
      <pivotArea dataOnly="0" labelOnly="1" outline="0" fieldPosition="0">
        <references count="2">
          <reference field="2" count="1" selected="0">
            <x v="256"/>
          </reference>
          <reference field="3" count="1">
            <x v="278"/>
          </reference>
        </references>
      </pivotArea>
    </format>
    <format dxfId="97">
      <pivotArea dataOnly="0" labelOnly="1" outline="0" fieldPosition="0">
        <references count="2">
          <reference field="2" count="1" selected="0">
            <x v="257"/>
          </reference>
          <reference field="3" count="1">
            <x v="279"/>
          </reference>
        </references>
      </pivotArea>
    </format>
    <format dxfId="96">
      <pivotArea dataOnly="0" labelOnly="1" outline="0" fieldPosition="0">
        <references count="2">
          <reference field="2" count="1" selected="0">
            <x v="258"/>
          </reference>
          <reference field="3" count="1">
            <x v="280"/>
          </reference>
        </references>
      </pivotArea>
    </format>
    <format dxfId="95">
      <pivotArea dataOnly="0" labelOnly="1" outline="0" fieldPosition="0">
        <references count="2">
          <reference field="2" count="1" selected="0">
            <x v="259"/>
          </reference>
          <reference field="3" count="1">
            <x v="281"/>
          </reference>
        </references>
      </pivotArea>
    </format>
    <format dxfId="94">
      <pivotArea dataOnly="0" labelOnly="1" outline="0" fieldPosition="0">
        <references count="2">
          <reference field="2" count="1" selected="0">
            <x v="260"/>
          </reference>
          <reference field="3" count="1">
            <x v="282"/>
          </reference>
        </references>
      </pivotArea>
    </format>
    <format dxfId="93">
      <pivotArea dataOnly="0" labelOnly="1" outline="0" fieldPosition="0">
        <references count="2">
          <reference field="2" count="1" selected="0">
            <x v="261"/>
          </reference>
          <reference field="3" count="1">
            <x v="283"/>
          </reference>
        </references>
      </pivotArea>
    </format>
    <format dxfId="92">
      <pivotArea dataOnly="0" labelOnly="1" outline="0" fieldPosition="0">
        <references count="2">
          <reference field="2" count="1" selected="0">
            <x v="262"/>
          </reference>
          <reference field="3" count="1">
            <x v="284"/>
          </reference>
        </references>
      </pivotArea>
    </format>
    <format dxfId="91">
      <pivotArea dataOnly="0" labelOnly="1" outline="0" fieldPosition="0">
        <references count="2">
          <reference field="2" count="1" selected="0">
            <x v="263"/>
          </reference>
          <reference field="3" count="1">
            <x v="285"/>
          </reference>
        </references>
      </pivotArea>
    </format>
    <format dxfId="90">
      <pivotArea dataOnly="0" labelOnly="1" outline="0" fieldPosition="0">
        <references count="2">
          <reference field="2" count="1" selected="0">
            <x v="264"/>
          </reference>
          <reference field="3" count="1">
            <x v="286"/>
          </reference>
        </references>
      </pivotArea>
    </format>
    <format dxfId="89">
      <pivotArea dataOnly="0" labelOnly="1" outline="0" fieldPosition="0">
        <references count="2">
          <reference field="2" count="1" selected="0">
            <x v="265"/>
          </reference>
          <reference field="3" count="1">
            <x v="287"/>
          </reference>
        </references>
      </pivotArea>
    </format>
    <format dxfId="88">
      <pivotArea dataOnly="0" labelOnly="1" outline="0" fieldPosition="0">
        <references count="2">
          <reference field="2" count="1" selected="0">
            <x v="266"/>
          </reference>
          <reference field="3" count="1">
            <x v="288"/>
          </reference>
        </references>
      </pivotArea>
    </format>
    <format dxfId="87">
      <pivotArea dataOnly="0" labelOnly="1" outline="0" fieldPosition="0">
        <references count="2">
          <reference field="2" count="1" selected="0">
            <x v="267"/>
          </reference>
          <reference field="3" count="1">
            <x v="289"/>
          </reference>
        </references>
      </pivotArea>
    </format>
    <format dxfId="86">
      <pivotArea dataOnly="0" labelOnly="1" outline="0" fieldPosition="0">
        <references count="2">
          <reference field="2" count="1" selected="0">
            <x v="268"/>
          </reference>
          <reference field="3" count="1">
            <x v="290"/>
          </reference>
        </references>
      </pivotArea>
    </format>
    <format dxfId="85">
      <pivotArea dataOnly="0" labelOnly="1" outline="0" fieldPosition="0">
        <references count="2">
          <reference field="2" count="1" selected="0">
            <x v="269"/>
          </reference>
          <reference field="3" count="1">
            <x v="291"/>
          </reference>
        </references>
      </pivotArea>
    </format>
    <format dxfId="84">
      <pivotArea dataOnly="0" labelOnly="1" outline="0" fieldPosition="0">
        <references count="2">
          <reference field="2" count="1" selected="0">
            <x v="270"/>
          </reference>
          <reference field="3" count="1">
            <x v="292"/>
          </reference>
        </references>
      </pivotArea>
    </format>
    <format dxfId="83">
      <pivotArea dataOnly="0" labelOnly="1" outline="0" fieldPosition="0">
        <references count="2">
          <reference field="2" count="1" selected="0">
            <x v="271"/>
          </reference>
          <reference field="3" count="1">
            <x v="294"/>
          </reference>
        </references>
      </pivotArea>
    </format>
    <format dxfId="82">
      <pivotArea dataOnly="0" labelOnly="1" outline="0" fieldPosition="0">
        <references count="2">
          <reference field="2" count="1" selected="0">
            <x v="272"/>
          </reference>
          <reference field="3" count="1">
            <x v="385"/>
          </reference>
        </references>
      </pivotArea>
    </format>
    <format dxfId="81">
      <pivotArea dataOnly="0" labelOnly="1" outline="0" fieldPosition="0">
        <references count="2">
          <reference field="2" count="1" selected="0">
            <x v="273"/>
          </reference>
          <reference field="3" count="1">
            <x v="295"/>
          </reference>
        </references>
      </pivotArea>
    </format>
    <format dxfId="80">
      <pivotArea dataOnly="0" labelOnly="1" outline="0" fieldPosition="0">
        <references count="2">
          <reference field="2" count="1" selected="0">
            <x v="274"/>
          </reference>
          <reference field="3" count="1">
            <x v="296"/>
          </reference>
        </references>
      </pivotArea>
    </format>
    <format dxfId="79">
      <pivotArea dataOnly="0" labelOnly="1" outline="0" fieldPosition="0">
        <references count="2">
          <reference field="2" count="1" selected="0">
            <x v="275"/>
          </reference>
          <reference field="3" count="1">
            <x v="297"/>
          </reference>
        </references>
      </pivotArea>
    </format>
    <format dxfId="78">
      <pivotArea dataOnly="0" labelOnly="1" outline="0" fieldPosition="0">
        <references count="2">
          <reference field="2" count="1" selected="0">
            <x v="276"/>
          </reference>
          <reference field="3" count="1">
            <x v="298"/>
          </reference>
        </references>
      </pivotArea>
    </format>
    <format dxfId="77">
      <pivotArea dataOnly="0" labelOnly="1" outline="0" fieldPosition="0">
        <references count="2">
          <reference field="2" count="1" selected="0">
            <x v="277"/>
          </reference>
          <reference field="3" count="1">
            <x v="299"/>
          </reference>
        </references>
      </pivotArea>
    </format>
    <format dxfId="76">
      <pivotArea dataOnly="0" labelOnly="1" outline="0" fieldPosition="0">
        <references count="2">
          <reference field="2" count="1" selected="0">
            <x v="278"/>
          </reference>
          <reference field="3" count="1">
            <x v="300"/>
          </reference>
        </references>
      </pivotArea>
    </format>
    <format dxfId="75">
      <pivotArea dataOnly="0" labelOnly="1" outline="0" fieldPosition="0">
        <references count="2">
          <reference field="2" count="1" selected="0">
            <x v="279"/>
          </reference>
          <reference field="3" count="1">
            <x v="301"/>
          </reference>
        </references>
      </pivotArea>
    </format>
    <format dxfId="74">
      <pivotArea dataOnly="0" labelOnly="1" outline="0" fieldPosition="0">
        <references count="2">
          <reference field="2" count="1" selected="0">
            <x v="280"/>
          </reference>
          <reference field="3" count="1">
            <x v="302"/>
          </reference>
        </references>
      </pivotArea>
    </format>
    <format dxfId="73">
      <pivotArea dataOnly="0" labelOnly="1" outline="0" fieldPosition="0">
        <references count="2">
          <reference field="2" count="1" selected="0">
            <x v="281"/>
          </reference>
          <reference field="3" count="1">
            <x v="303"/>
          </reference>
        </references>
      </pivotArea>
    </format>
    <format dxfId="72">
      <pivotArea dataOnly="0" labelOnly="1" outline="0" fieldPosition="0">
        <references count="2">
          <reference field="2" count="1" selected="0">
            <x v="282"/>
          </reference>
          <reference field="3" count="1">
            <x v="304"/>
          </reference>
        </references>
      </pivotArea>
    </format>
    <format dxfId="71">
      <pivotArea dataOnly="0" labelOnly="1" outline="0" fieldPosition="0">
        <references count="2">
          <reference field="2" count="1" selected="0">
            <x v="283"/>
          </reference>
          <reference field="3" count="1">
            <x v="305"/>
          </reference>
        </references>
      </pivotArea>
    </format>
    <format dxfId="70">
      <pivotArea dataOnly="0" labelOnly="1" outline="0" fieldPosition="0">
        <references count="2">
          <reference field="2" count="1" selected="0">
            <x v="284"/>
          </reference>
          <reference field="3" count="1">
            <x v="306"/>
          </reference>
        </references>
      </pivotArea>
    </format>
    <format dxfId="69">
      <pivotArea dataOnly="0" labelOnly="1" outline="0" fieldPosition="0">
        <references count="2">
          <reference field="2" count="1" selected="0">
            <x v="285"/>
          </reference>
          <reference field="3" count="1">
            <x v="307"/>
          </reference>
        </references>
      </pivotArea>
    </format>
    <format dxfId="68">
      <pivotArea dataOnly="0" labelOnly="1" outline="0" fieldPosition="0">
        <references count="2">
          <reference field="2" count="1" selected="0">
            <x v="286"/>
          </reference>
          <reference field="3" count="1">
            <x v="308"/>
          </reference>
        </references>
      </pivotArea>
    </format>
    <format dxfId="67">
      <pivotArea dataOnly="0" labelOnly="1" outline="0" fieldPosition="0">
        <references count="2">
          <reference field="2" count="1" selected="0">
            <x v="287"/>
          </reference>
          <reference field="3" count="1">
            <x v="309"/>
          </reference>
        </references>
      </pivotArea>
    </format>
    <format dxfId="66">
      <pivotArea dataOnly="0" labelOnly="1" outline="0" fieldPosition="0">
        <references count="2">
          <reference field="2" count="1" selected="0">
            <x v="288"/>
          </reference>
          <reference field="3" count="1">
            <x v="310"/>
          </reference>
        </references>
      </pivotArea>
    </format>
    <format dxfId="65">
      <pivotArea dataOnly="0" labelOnly="1" outline="0" fieldPosition="0">
        <references count="2">
          <reference field="2" count="1" selected="0">
            <x v="289"/>
          </reference>
          <reference field="3" count="1">
            <x v="311"/>
          </reference>
        </references>
      </pivotArea>
    </format>
    <format dxfId="64">
      <pivotArea dataOnly="0" labelOnly="1" outline="0" fieldPosition="0">
        <references count="2">
          <reference field="2" count="1" selected="0">
            <x v="290"/>
          </reference>
          <reference field="3" count="1">
            <x v="312"/>
          </reference>
        </references>
      </pivotArea>
    </format>
    <format dxfId="63">
      <pivotArea dataOnly="0" labelOnly="1" outline="0" fieldPosition="0">
        <references count="2">
          <reference field="2" count="1" selected="0">
            <x v="291"/>
          </reference>
          <reference field="3" count="1">
            <x v="313"/>
          </reference>
        </references>
      </pivotArea>
    </format>
    <format dxfId="62">
      <pivotArea dataOnly="0" labelOnly="1" outline="0" fieldPosition="0">
        <references count="2">
          <reference field="2" count="1" selected="0">
            <x v="292"/>
          </reference>
          <reference field="3" count="1">
            <x v="314"/>
          </reference>
        </references>
      </pivotArea>
    </format>
    <format dxfId="61">
      <pivotArea dataOnly="0" labelOnly="1" outline="0" fieldPosition="0">
        <references count="2">
          <reference field="2" count="1" selected="0">
            <x v="293"/>
          </reference>
          <reference field="3" count="1">
            <x v="315"/>
          </reference>
        </references>
      </pivotArea>
    </format>
    <format dxfId="60">
      <pivotArea dataOnly="0" labelOnly="1" outline="0" fieldPosition="0">
        <references count="2">
          <reference field="2" count="1" selected="0">
            <x v="294"/>
          </reference>
          <reference field="3" count="1">
            <x v="316"/>
          </reference>
        </references>
      </pivotArea>
    </format>
    <format dxfId="59">
      <pivotArea dataOnly="0" labelOnly="1" outline="0" fieldPosition="0">
        <references count="2">
          <reference field="2" count="1" selected="0">
            <x v="295"/>
          </reference>
          <reference field="3" count="1">
            <x v="317"/>
          </reference>
        </references>
      </pivotArea>
    </format>
    <format dxfId="58">
      <pivotArea dataOnly="0" labelOnly="1" outline="0" fieldPosition="0">
        <references count="2">
          <reference field="2" count="1" selected="0">
            <x v="296"/>
          </reference>
          <reference field="3" count="1">
            <x v="318"/>
          </reference>
        </references>
      </pivotArea>
    </format>
    <format dxfId="57">
      <pivotArea dataOnly="0" labelOnly="1" outline="0" fieldPosition="0">
        <references count="2">
          <reference field="2" count="1" selected="0">
            <x v="297"/>
          </reference>
          <reference field="3" count="1">
            <x v="319"/>
          </reference>
        </references>
      </pivotArea>
    </format>
    <format dxfId="56">
      <pivotArea dataOnly="0" labelOnly="1" outline="0" fieldPosition="0">
        <references count="2">
          <reference field="2" count="1" selected="0">
            <x v="298"/>
          </reference>
          <reference field="3" count="1">
            <x v="320"/>
          </reference>
        </references>
      </pivotArea>
    </format>
    <format dxfId="55">
      <pivotArea dataOnly="0" labelOnly="1" outline="0" fieldPosition="0">
        <references count="2">
          <reference field="2" count="1" selected="0">
            <x v="299"/>
          </reference>
          <reference field="3" count="1">
            <x v="321"/>
          </reference>
        </references>
      </pivotArea>
    </format>
    <format dxfId="54">
      <pivotArea dataOnly="0" labelOnly="1" outline="0" fieldPosition="0">
        <references count="2">
          <reference field="2" count="1" selected="0">
            <x v="300"/>
          </reference>
          <reference field="3" count="1">
            <x v="322"/>
          </reference>
        </references>
      </pivotArea>
    </format>
    <format dxfId="53">
      <pivotArea dataOnly="0" labelOnly="1" outline="0" fieldPosition="0">
        <references count="2">
          <reference field="2" count="1" selected="0">
            <x v="301"/>
          </reference>
          <reference field="3" count="1">
            <x v="323"/>
          </reference>
        </references>
      </pivotArea>
    </format>
    <format dxfId="52">
      <pivotArea dataOnly="0" labelOnly="1" outline="0" fieldPosition="0">
        <references count="2">
          <reference field="2" count="1" selected="0">
            <x v="302"/>
          </reference>
          <reference field="3" count="1">
            <x v="324"/>
          </reference>
        </references>
      </pivotArea>
    </format>
    <format dxfId="51">
      <pivotArea dataOnly="0" labelOnly="1" outline="0" fieldPosition="0">
        <references count="2">
          <reference field="2" count="1" selected="0">
            <x v="303"/>
          </reference>
          <reference field="3" count="1">
            <x v="325"/>
          </reference>
        </references>
      </pivotArea>
    </format>
    <format dxfId="50">
      <pivotArea dataOnly="0" labelOnly="1" outline="0" fieldPosition="0">
        <references count="2">
          <reference field="2" count="1" selected="0">
            <x v="304"/>
          </reference>
          <reference field="3" count="1">
            <x v="326"/>
          </reference>
        </references>
      </pivotArea>
    </format>
    <format dxfId="49">
      <pivotArea dataOnly="0" labelOnly="1" outline="0" fieldPosition="0">
        <references count="2">
          <reference field="2" count="1" selected="0">
            <x v="305"/>
          </reference>
          <reference field="3" count="1">
            <x v="327"/>
          </reference>
        </references>
      </pivotArea>
    </format>
    <format dxfId="48">
      <pivotArea dataOnly="0" labelOnly="1" outline="0" fieldPosition="0">
        <references count="2">
          <reference field="2" count="1" selected="0">
            <x v="306"/>
          </reference>
          <reference field="3" count="1">
            <x v="328"/>
          </reference>
        </references>
      </pivotArea>
    </format>
    <format dxfId="47">
      <pivotArea dataOnly="0" labelOnly="1" outline="0" fieldPosition="0">
        <references count="2">
          <reference field="2" count="1" selected="0">
            <x v="307"/>
          </reference>
          <reference field="3" count="1">
            <x v="329"/>
          </reference>
        </references>
      </pivotArea>
    </format>
    <format dxfId="46">
      <pivotArea dataOnly="0" labelOnly="1" outline="0" fieldPosition="0">
        <references count="2">
          <reference field="2" count="1" selected="0">
            <x v="308"/>
          </reference>
          <reference field="3" count="1">
            <x v="330"/>
          </reference>
        </references>
      </pivotArea>
    </format>
    <format dxfId="45">
      <pivotArea dataOnly="0" labelOnly="1" outline="0" fieldPosition="0">
        <references count="2">
          <reference field="2" count="1" selected="0">
            <x v="309"/>
          </reference>
          <reference field="3" count="1">
            <x v="331"/>
          </reference>
        </references>
      </pivotArea>
    </format>
    <format dxfId="44">
      <pivotArea dataOnly="0" labelOnly="1" outline="0" fieldPosition="0">
        <references count="2">
          <reference field="2" count="1" selected="0">
            <x v="310"/>
          </reference>
          <reference field="3" count="1">
            <x v="332"/>
          </reference>
        </references>
      </pivotArea>
    </format>
    <format dxfId="43">
      <pivotArea dataOnly="0" labelOnly="1" outline="0" fieldPosition="0">
        <references count="2">
          <reference field="2" count="1" selected="0">
            <x v="311"/>
          </reference>
          <reference field="3" count="1">
            <x v="333"/>
          </reference>
        </references>
      </pivotArea>
    </format>
    <format dxfId="42">
      <pivotArea dataOnly="0" labelOnly="1" outline="0" fieldPosition="0">
        <references count="2">
          <reference field="2" count="1" selected="0">
            <x v="312"/>
          </reference>
          <reference field="3" count="1">
            <x v="334"/>
          </reference>
        </references>
      </pivotArea>
    </format>
    <format dxfId="41">
      <pivotArea dataOnly="0" labelOnly="1" outline="0" fieldPosition="0">
        <references count="2">
          <reference field="2" count="1" selected="0">
            <x v="313"/>
          </reference>
          <reference field="3" count="1">
            <x v="335"/>
          </reference>
        </references>
      </pivotArea>
    </format>
    <format dxfId="40">
      <pivotArea dataOnly="0" labelOnly="1" outline="0" fieldPosition="0">
        <references count="2">
          <reference field="2" count="1" selected="0">
            <x v="314"/>
          </reference>
          <reference field="3" count="1">
            <x v="336"/>
          </reference>
        </references>
      </pivotArea>
    </format>
    <format dxfId="39">
      <pivotArea dataOnly="0" labelOnly="1" outline="0" fieldPosition="0">
        <references count="2">
          <reference field="2" count="1" selected="0">
            <x v="315"/>
          </reference>
          <reference field="3" count="1">
            <x v="337"/>
          </reference>
        </references>
      </pivotArea>
    </format>
    <format dxfId="38">
      <pivotArea dataOnly="0" labelOnly="1" outline="0" fieldPosition="0">
        <references count="2">
          <reference field="2" count="1" selected="0">
            <x v="316"/>
          </reference>
          <reference field="3" count="1">
            <x v="338"/>
          </reference>
        </references>
      </pivotArea>
    </format>
    <format dxfId="37">
      <pivotArea dataOnly="0" labelOnly="1" outline="0" fieldPosition="0">
        <references count="2">
          <reference field="2" count="1" selected="0">
            <x v="317"/>
          </reference>
          <reference field="3" count="1">
            <x v="339"/>
          </reference>
        </references>
      </pivotArea>
    </format>
    <format dxfId="36">
      <pivotArea dataOnly="0" labelOnly="1" outline="0" fieldPosition="0">
        <references count="2">
          <reference field="2" count="1" selected="0">
            <x v="318"/>
          </reference>
          <reference field="3" count="1">
            <x v="340"/>
          </reference>
        </references>
      </pivotArea>
    </format>
    <format dxfId="35">
      <pivotArea dataOnly="0" labelOnly="1" outline="0" fieldPosition="0">
        <references count="2">
          <reference field="2" count="1" selected="0">
            <x v="319"/>
          </reference>
          <reference field="3" count="1">
            <x v="341"/>
          </reference>
        </references>
      </pivotArea>
    </format>
    <format dxfId="34">
      <pivotArea dataOnly="0" labelOnly="1" outline="0" fieldPosition="0">
        <references count="2">
          <reference field="2" count="1" selected="0">
            <x v="320"/>
          </reference>
          <reference field="3" count="1">
            <x v="342"/>
          </reference>
        </references>
      </pivotArea>
    </format>
    <format dxfId="33">
      <pivotArea dataOnly="0" labelOnly="1" outline="0" fieldPosition="0">
        <references count="2">
          <reference field="2" count="1" selected="0">
            <x v="321"/>
          </reference>
          <reference field="3" count="1">
            <x v="343"/>
          </reference>
        </references>
      </pivotArea>
    </format>
    <format dxfId="32">
      <pivotArea dataOnly="0" labelOnly="1" outline="0" fieldPosition="0">
        <references count="2">
          <reference field="2" count="1" selected="0">
            <x v="322"/>
          </reference>
          <reference field="3" count="1">
            <x v="344"/>
          </reference>
        </references>
      </pivotArea>
    </format>
    <format dxfId="31">
      <pivotArea dataOnly="0" labelOnly="1" outline="0" fieldPosition="0">
        <references count="2">
          <reference field="2" count="1" selected="0">
            <x v="323"/>
          </reference>
          <reference field="3" count="1">
            <x v="345"/>
          </reference>
        </references>
      </pivotArea>
    </format>
    <format dxfId="30">
      <pivotArea dataOnly="0" labelOnly="1" outline="0" fieldPosition="0">
        <references count="2">
          <reference field="2" count="1" selected="0">
            <x v="324"/>
          </reference>
          <reference field="3" count="1">
            <x v="346"/>
          </reference>
        </references>
      </pivotArea>
    </format>
    <format dxfId="29">
      <pivotArea dataOnly="0" labelOnly="1" outline="0" fieldPosition="0">
        <references count="2">
          <reference field="2" count="1" selected="0">
            <x v="325"/>
          </reference>
          <reference field="3" count="1">
            <x v="347"/>
          </reference>
        </references>
      </pivotArea>
    </format>
    <format dxfId="28">
      <pivotArea dataOnly="0" labelOnly="1" outline="0" fieldPosition="0">
        <references count="2">
          <reference field="2" count="1" selected="0">
            <x v="326"/>
          </reference>
          <reference field="3" count="1">
            <x v="348"/>
          </reference>
        </references>
      </pivotArea>
    </format>
    <format dxfId="27">
      <pivotArea dataOnly="0" labelOnly="1" outline="0" fieldPosition="0">
        <references count="2">
          <reference field="2" count="1" selected="0">
            <x v="327"/>
          </reference>
          <reference field="3" count="1">
            <x v="349"/>
          </reference>
        </references>
      </pivotArea>
    </format>
    <format dxfId="26">
      <pivotArea dataOnly="0" labelOnly="1" outline="0" fieldPosition="0">
        <references count="2">
          <reference field="2" count="1" selected="0">
            <x v="328"/>
          </reference>
          <reference field="3" count="1">
            <x v="350"/>
          </reference>
        </references>
      </pivotArea>
    </format>
    <format dxfId="25">
      <pivotArea dataOnly="0" labelOnly="1" outline="0" fieldPosition="0">
        <references count="2">
          <reference field="2" count="1" selected="0">
            <x v="329"/>
          </reference>
          <reference field="3" count="1">
            <x v="351"/>
          </reference>
        </references>
      </pivotArea>
    </format>
    <format dxfId="24">
      <pivotArea dataOnly="0" labelOnly="1" outline="0" fieldPosition="0">
        <references count="2">
          <reference field="2" count="1" selected="0">
            <x v="330"/>
          </reference>
          <reference field="3" count="1">
            <x v="49"/>
          </reference>
        </references>
      </pivotArea>
    </format>
    <format dxfId="23">
      <pivotArea dataOnly="0" labelOnly="1" outline="0" fieldPosition="0">
        <references count="2">
          <reference field="2" count="1" selected="0">
            <x v="331"/>
          </reference>
          <reference field="3" count="1">
            <x v="50"/>
          </reference>
        </references>
      </pivotArea>
    </format>
    <format dxfId="22">
      <pivotArea dataOnly="0" labelOnly="1" outline="0" fieldPosition="0">
        <references count="2">
          <reference field="2" count="1" selected="0">
            <x v="332"/>
          </reference>
          <reference field="3" count="1">
            <x v="51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333"/>
          </reference>
          <reference field="3" count="1">
            <x v="52"/>
          </reference>
        </references>
      </pivotArea>
    </format>
    <format dxfId="20">
      <pivotArea dataOnly="0" labelOnly="1" outline="0" fieldPosition="0">
        <references count="2">
          <reference field="2" count="1" selected="0">
            <x v="334"/>
          </reference>
          <reference field="3" count="1">
            <x v="53"/>
          </reference>
        </references>
      </pivotArea>
    </format>
    <format dxfId="19">
      <pivotArea dataOnly="0" labelOnly="1" outline="0" fieldPosition="0">
        <references count="2">
          <reference field="2" count="1" selected="0">
            <x v="335"/>
          </reference>
          <reference field="3" count="1">
            <x v="61"/>
          </reference>
        </references>
      </pivotArea>
    </format>
    <format dxfId="18">
      <pivotArea dataOnly="0" labelOnly="1" outline="0" fieldPosition="0">
        <references count="2">
          <reference field="2" count="1" selected="0">
            <x v="336"/>
          </reference>
          <reference field="3" count="1">
            <x v="143"/>
          </reference>
        </references>
      </pivotArea>
    </format>
    <format dxfId="17">
      <pivotArea dataOnly="0" labelOnly="1" outline="0" fieldPosition="0">
        <references count="2">
          <reference field="2" count="1" selected="0">
            <x v="337"/>
          </reference>
          <reference field="3" count="1">
            <x v="145"/>
          </reference>
        </references>
      </pivotArea>
    </format>
    <format dxfId="16">
      <pivotArea dataOnly="0" labelOnly="1" outline="0" fieldPosition="0">
        <references count="2">
          <reference field="2" count="1" selected="0">
            <x v="338"/>
          </reference>
          <reference field="3" count="1">
            <x v="147"/>
          </reference>
        </references>
      </pivotArea>
    </format>
    <format dxfId="15">
      <pivotArea dataOnly="0" labelOnly="1" outline="0" fieldPosition="0">
        <references count="2">
          <reference field="2" count="1" selected="0">
            <x v="339"/>
          </reference>
          <reference field="3" count="1">
            <x v="149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340"/>
          </reference>
          <reference field="3" count="1">
            <x v="151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341"/>
          </reference>
          <reference field="3" count="1">
            <x v="153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342"/>
          </reference>
          <reference field="3" count="1">
            <x v="155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343"/>
          </reference>
          <reference field="3" count="1">
            <x v="157"/>
          </reference>
        </references>
      </pivotArea>
    </format>
    <format dxfId="10">
      <pivotArea dataOnly="0" labelOnly="1" outline="0" fieldPosition="0">
        <references count="2">
          <reference field="2" count="1" selected="0">
            <x v="344"/>
          </reference>
          <reference field="3" count="1">
            <x v="159"/>
          </reference>
        </references>
      </pivotArea>
    </format>
    <format dxfId="9">
      <pivotArea dataOnly="0" labelOnly="1" outline="0" fieldPosition="0">
        <references count="2">
          <reference field="2" count="1" selected="0">
            <x v="345"/>
          </reference>
          <reference field="3" count="1">
            <x v="161"/>
          </reference>
        </references>
      </pivotArea>
    </format>
    <format dxfId="8">
      <pivotArea dataOnly="0" labelOnly="1" outline="0" fieldPosition="0">
        <references count="2">
          <reference field="2" count="1" selected="0">
            <x v="346"/>
          </reference>
          <reference field="3" count="1">
            <x v="163"/>
          </reference>
        </references>
      </pivotArea>
    </format>
    <format dxfId="7">
      <pivotArea dataOnly="0" labelOnly="1" outline="0" fieldPosition="0">
        <references count="2">
          <reference field="2" count="1" selected="0">
            <x v="347"/>
          </reference>
          <reference field="3" count="1">
            <x v="165"/>
          </reference>
        </references>
      </pivotArea>
    </format>
    <format dxfId="6">
      <pivotArea dataOnly="0" labelOnly="1" outline="0" fieldPosition="0">
        <references count="2">
          <reference field="2" count="1" selected="0">
            <x v="348"/>
          </reference>
          <reference field="3" count="1">
            <x v="167"/>
          </reference>
        </references>
      </pivotArea>
    </format>
    <format dxfId="5">
      <pivotArea dataOnly="0" labelOnly="1" outline="0" fieldPosition="0">
        <references count="2">
          <reference field="2" count="1" selected="0">
            <x v="349"/>
          </reference>
          <reference field="3" count="1">
            <x v="169"/>
          </reference>
        </references>
      </pivotArea>
    </format>
    <format dxfId="4">
      <pivotArea dataOnly="0" labelOnly="1" outline="0" fieldPosition="0">
        <references count="2">
          <reference field="2" count="1" selected="0">
            <x v="350"/>
          </reference>
          <reference field="3" count="1">
            <x v="171"/>
          </reference>
        </references>
      </pivotArea>
    </format>
    <format dxfId="3">
      <pivotArea dataOnly="0" labelOnly="1" outline="0" fieldPosition="0">
        <references count="2">
          <reference field="2" count="1" selected="0">
            <x v="351"/>
          </reference>
          <reference field="3" count="1">
            <x v="173"/>
          </reference>
        </references>
      </pivotArea>
    </format>
    <format dxfId="2">
      <pivotArea dataOnly="0" labelOnly="1" outline="0" fieldPosition="0">
        <references count="2">
          <reference field="2" count="1" selected="0">
            <x v="352"/>
          </reference>
          <reference field="3" count="1">
            <x v="175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6"/>
  <sheetViews>
    <sheetView workbookViewId="0">
      <selection activeCell="Q17" sqref="Q17"/>
    </sheetView>
  </sheetViews>
  <sheetFormatPr defaultColWidth="9.140625" defaultRowHeight="12.75"/>
  <cols>
    <col min="1" max="1" width="5" style="22" customWidth="1"/>
    <col min="2" max="2" width="12.28515625" style="22" customWidth="1"/>
    <col min="3" max="16384" width="9.140625" style="22"/>
  </cols>
  <sheetData>
    <row r="2" spans="1:9" ht="14.25">
      <c r="C2" s="362" t="s">
        <v>0</v>
      </c>
      <c r="D2" s="362"/>
      <c r="E2" s="362"/>
      <c r="F2" s="362"/>
      <c r="G2" s="362"/>
      <c r="H2" s="362"/>
      <c r="I2" s="362"/>
    </row>
    <row r="3" spans="1:9" ht="15.75">
      <c r="C3" s="363" t="s">
        <v>1</v>
      </c>
      <c r="D3" s="363"/>
      <c r="E3" s="363"/>
      <c r="F3" s="363"/>
      <c r="G3" s="363"/>
      <c r="H3" s="363"/>
      <c r="I3" s="363"/>
    </row>
    <row r="6" spans="1:9" ht="18.75">
      <c r="B6" s="364" t="s">
        <v>2</v>
      </c>
      <c r="C6" s="364"/>
      <c r="D6" s="364"/>
      <c r="E6" s="364"/>
      <c r="F6" s="364"/>
      <c r="G6" s="364"/>
      <c r="H6" s="364"/>
      <c r="I6" s="364"/>
    </row>
    <row r="7" spans="1:9" ht="18.75">
      <c r="B7" s="364" t="s">
        <v>3</v>
      </c>
      <c r="C7" s="364"/>
      <c r="D7" s="364"/>
      <c r="E7" s="364"/>
      <c r="F7" s="364"/>
      <c r="G7" s="364"/>
      <c r="H7" s="364"/>
      <c r="I7" s="364"/>
    </row>
    <row r="8" spans="1:9" ht="18.75">
      <c r="B8" s="365" t="s">
        <v>2417</v>
      </c>
      <c r="C8" s="365"/>
      <c r="D8" s="365"/>
      <c r="E8" s="365"/>
      <c r="F8" s="365"/>
      <c r="G8" s="365"/>
      <c r="H8" s="365"/>
      <c r="I8" s="365"/>
    </row>
    <row r="9" spans="1:9" customFormat="1" ht="12"/>
    <row r="10" spans="1:9" ht="15">
      <c r="A10" s="265"/>
      <c r="B10" s="265"/>
      <c r="C10" s="265" t="s">
        <v>4</v>
      </c>
      <c r="D10" s="265"/>
    </row>
    <row r="11" spans="1:9" ht="15">
      <c r="A11" s="266" t="s">
        <v>5</v>
      </c>
      <c r="B11" s="266" t="s">
        <v>6</v>
      </c>
      <c r="C11" s="266"/>
      <c r="D11" s="266"/>
      <c r="E11" s="267"/>
      <c r="F11" s="267"/>
      <c r="G11" s="267"/>
      <c r="H11" s="267"/>
      <c r="I11" s="267"/>
    </row>
    <row r="12" spans="1:9" ht="15">
      <c r="A12" s="268">
        <v>1</v>
      </c>
      <c r="B12" s="269" t="s">
        <v>7</v>
      </c>
      <c r="C12" s="269"/>
      <c r="D12" s="269"/>
      <c r="E12" s="270"/>
      <c r="F12" s="270"/>
      <c r="G12" s="270"/>
      <c r="H12" s="270"/>
      <c r="I12" s="270"/>
    </row>
    <row r="13" spans="1:9" ht="15">
      <c r="A13" s="268">
        <v>2</v>
      </c>
      <c r="B13" s="269" t="s">
        <v>8</v>
      </c>
      <c r="C13" s="269"/>
      <c r="D13" s="269"/>
      <c r="E13" s="270"/>
      <c r="F13" s="270"/>
      <c r="G13" s="270"/>
      <c r="H13" s="270"/>
      <c r="I13" s="270"/>
    </row>
    <row r="14" spans="1:9" ht="15">
      <c r="A14" s="268">
        <v>3</v>
      </c>
      <c r="B14" s="269" t="s">
        <v>9</v>
      </c>
      <c r="C14" s="269"/>
      <c r="D14" s="269"/>
      <c r="E14" s="270"/>
      <c r="F14" s="270"/>
      <c r="G14" s="270"/>
      <c r="H14" s="270"/>
      <c r="I14" s="270"/>
    </row>
    <row r="15" spans="1:9" ht="15">
      <c r="A15" s="268">
        <v>4</v>
      </c>
      <c r="B15" s="269" t="s">
        <v>10</v>
      </c>
      <c r="C15" s="269"/>
      <c r="D15" s="269"/>
      <c r="E15" s="270"/>
      <c r="F15" s="270"/>
      <c r="G15" s="270"/>
      <c r="H15" s="270"/>
      <c r="I15" s="270"/>
    </row>
    <row r="16" spans="1:9" ht="15">
      <c r="A16" s="268">
        <v>5</v>
      </c>
      <c r="B16" s="269" t="s">
        <v>11</v>
      </c>
      <c r="C16" s="269"/>
      <c r="D16" s="269"/>
      <c r="E16" s="270"/>
      <c r="F16" s="270"/>
      <c r="G16" s="270"/>
      <c r="H16" s="270"/>
      <c r="I16" s="270"/>
    </row>
    <row r="17" spans="1:10" ht="15.75" customHeight="1">
      <c r="A17" s="268">
        <v>6</v>
      </c>
      <c r="B17" s="269" t="s">
        <v>12</v>
      </c>
      <c r="C17" s="269"/>
      <c r="D17" s="269"/>
      <c r="E17" s="270"/>
      <c r="F17" s="270"/>
      <c r="G17" s="270"/>
      <c r="H17" s="270"/>
      <c r="I17" s="270"/>
    </row>
    <row r="18" spans="1:10" ht="15.75" customHeight="1">
      <c r="A18" s="268">
        <v>7</v>
      </c>
      <c r="B18" s="269" t="s">
        <v>13</v>
      </c>
      <c r="C18" s="269"/>
      <c r="D18" s="269"/>
      <c r="E18" s="270"/>
      <c r="F18" s="270"/>
      <c r="G18" s="270"/>
      <c r="H18" s="270"/>
      <c r="I18" s="270"/>
    </row>
    <row r="19" spans="1:10" ht="15">
      <c r="A19" s="268">
        <v>8</v>
      </c>
      <c r="B19" s="269" t="s">
        <v>14</v>
      </c>
      <c r="C19" s="269"/>
      <c r="D19" s="269"/>
      <c r="E19" s="270"/>
      <c r="F19" s="270"/>
      <c r="G19" s="270"/>
      <c r="H19" s="270"/>
      <c r="I19" s="270"/>
    </row>
    <row r="20" spans="1:10" ht="15">
      <c r="A20" s="268">
        <v>9</v>
      </c>
      <c r="B20" s="271" t="s">
        <v>15</v>
      </c>
      <c r="C20" s="271"/>
      <c r="D20" s="271"/>
      <c r="E20" s="272"/>
      <c r="F20" s="272"/>
      <c r="G20" s="272"/>
      <c r="H20" s="272"/>
      <c r="I20" s="272"/>
      <c r="J20" s="275"/>
    </row>
    <row r="21" spans="1:10" ht="15">
      <c r="A21" s="268">
        <v>10</v>
      </c>
      <c r="B21" s="271" t="s">
        <v>16</v>
      </c>
      <c r="C21" s="273"/>
      <c r="D21" s="273"/>
      <c r="E21" s="273"/>
      <c r="F21" s="273"/>
      <c r="G21" s="273"/>
      <c r="H21" s="273"/>
      <c r="I21" s="273"/>
      <c r="J21" s="275"/>
    </row>
    <row r="22" spans="1:10" ht="15">
      <c r="A22" s="268">
        <v>11</v>
      </c>
      <c r="B22" s="274" t="s">
        <v>17</v>
      </c>
      <c r="C22" s="269"/>
      <c r="D22" s="269"/>
      <c r="E22" s="270"/>
      <c r="F22" s="270"/>
      <c r="G22" s="270"/>
      <c r="H22" s="270"/>
      <c r="I22" s="270"/>
    </row>
    <row r="23" spans="1:10" ht="15">
      <c r="A23" s="268">
        <v>12</v>
      </c>
      <c r="B23" s="269" t="s">
        <v>18</v>
      </c>
      <c r="C23" s="269"/>
      <c r="D23" s="269"/>
      <c r="E23" s="270"/>
      <c r="F23" s="270"/>
      <c r="G23" s="270"/>
      <c r="H23" s="270"/>
      <c r="I23" s="270"/>
    </row>
    <row r="24" spans="1:10" ht="15">
      <c r="A24" s="268">
        <v>13</v>
      </c>
      <c r="B24" s="269" t="s">
        <v>19</v>
      </c>
      <c r="C24" s="269"/>
      <c r="D24" s="269"/>
      <c r="E24" s="270"/>
      <c r="F24" s="270"/>
      <c r="G24" s="270"/>
      <c r="H24" s="270"/>
      <c r="I24" s="270"/>
    </row>
    <row r="25" spans="1:10" ht="15">
      <c r="A25" s="268">
        <v>14</v>
      </c>
      <c r="B25" s="269" t="s">
        <v>20</v>
      </c>
      <c r="C25" s="269"/>
      <c r="D25" s="269"/>
      <c r="E25" s="270"/>
      <c r="F25" s="270"/>
      <c r="G25" s="270"/>
      <c r="H25" s="270"/>
      <c r="I25" s="270"/>
    </row>
    <row r="26" spans="1:10" ht="15">
      <c r="A26" s="268">
        <v>15</v>
      </c>
      <c r="B26" s="271" t="s">
        <v>21</v>
      </c>
      <c r="C26" s="269"/>
      <c r="D26" s="269"/>
      <c r="E26" s="270"/>
      <c r="F26" s="270"/>
      <c r="G26" s="270"/>
      <c r="H26" s="270"/>
      <c r="I26" s="270"/>
    </row>
  </sheetData>
  <mergeCells count="5">
    <mergeCell ref="C2:I2"/>
    <mergeCell ref="C3:I3"/>
    <mergeCell ref="B6:I6"/>
    <mergeCell ref="B7:I7"/>
    <mergeCell ref="B8:I8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30"/>
  <sheetViews>
    <sheetView tabSelected="1" topLeftCell="C111" zoomScale="154" zoomScaleNormal="154" workbookViewId="0">
      <selection activeCell="G523" sqref="G523"/>
    </sheetView>
  </sheetViews>
  <sheetFormatPr defaultColWidth="9.140625" defaultRowHeight="12.75"/>
  <cols>
    <col min="1" max="1" width="16.42578125" style="13" customWidth="1"/>
    <col min="2" max="2" width="24" style="13" customWidth="1"/>
    <col min="3" max="3" width="12.140625" style="95" customWidth="1"/>
    <col min="4" max="4" width="72.7109375" style="13" customWidth="1"/>
    <col min="5" max="5" width="11.5703125" style="13" customWidth="1"/>
    <col min="6" max="6" width="11.42578125" style="13" customWidth="1"/>
    <col min="7" max="7" width="12.140625" style="13" customWidth="1"/>
    <col min="8" max="8" width="11.7109375" style="13" customWidth="1"/>
    <col min="9" max="9" width="11.28515625" style="13" customWidth="1"/>
    <col min="10" max="10" width="12.140625" style="13" customWidth="1"/>
    <col min="11" max="11" width="11.28515625" style="13" customWidth="1"/>
    <col min="12" max="16384" width="9.140625" style="13"/>
  </cols>
  <sheetData>
    <row r="1" spans="1:11">
      <c r="A1" s="3"/>
      <c r="B1" s="4" t="s">
        <v>22</v>
      </c>
      <c r="C1" s="91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11">
      <c r="A2" s="3"/>
      <c r="B2" s="4" t="s">
        <v>24</v>
      </c>
      <c r="C2" s="91">
        <f>Kadar.ode.!C2</f>
        <v>7248261</v>
      </c>
      <c r="D2" s="6"/>
      <c r="E2" s="6"/>
      <c r="F2" s="6"/>
      <c r="G2" s="7"/>
    </row>
    <row r="3" spans="1:11">
      <c r="A3" s="3"/>
      <c r="B3" s="4"/>
      <c r="C3" s="91"/>
      <c r="D3" s="6"/>
      <c r="E3" s="6"/>
      <c r="F3" s="6"/>
      <c r="G3" s="92"/>
    </row>
    <row r="4" spans="1:11" s="22" customFormat="1" ht="14.25">
      <c r="A4" s="3"/>
      <c r="B4" s="4" t="s">
        <v>160</v>
      </c>
      <c r="C4" s="8" t="s">
        <v>161</v>
      </c>
      <c r="D4" s="9"/>
      <c r="E4" s="9"/>
      <c r="F4" s="10"/>
    </row>
    <row r="5" spans="1:11">
      <c r="C5" s="96"/>
      <c r="D5" s="97"/>
      <c r="E5" s="92"/>
      <c r="F5" s="92"/>
      <c r="G5" s="92"/>
      <c r="H5" s="92"/>
      <c r="I5" s="92"/>
    </row>
    <row r="6" spans="1:11" ht="38.25">
      <c r="A6" s="98" t="s">
        <v>162</v>
      </c>
      <c r="B6" s="23" t="s">
        <v>163</v>
      </c>
      <c r="C6" s="99" t="s">
        <v>164</v>
      </c>
      <c r="D6" s="17" t="s">
        <v>165</v>
      </c>
      <c r="E6" s="100" t="s">
        <v>2423</v>
      </c>
      <c r="F6" s="100" t="s">
        <v>2424</v>
      </c>
      <c r="G6" s="100" t="s">
        <v>2425</v>
      </c>
      <c r="H6" s="100" t="s">
        <v>2426</v>
      </c>
      <c r="I6" s="17" t="s">
        <v>2427</v>
      </c>
      <c r="J6" s="17" t="s">
        <v>2428</v>
      </c>
      <c r="K6" s="108"/>
    </row>
    <row r="7" spans="1:11">
      <c r="A7" s="101"/>
      <c r="C7" s="102"/>
      <c r="D7" s="103"/>
      <c r="E7" s="104"/>
      <c r="F7" s="104"/>
      <c r="G7" s="104"/>
      <c r="H7" s="104"/>
      <c r="I7" s="104"/>
      <c r="J7" s="104"/>
    </row>
    <row r="8" spans="1:11" ht="14.25">
      <c r="B8" s="105" t="s">
        <v>166</v>
      </c>
      <c r="C8" s="106"/>
      <c r="D8" s="105"/>
      <c r="E8" s="105"/>
      <c r="F8" s="105"/>
      <c r="G8" s="105"/>
      <c r="H8" s="105"/>
      <c r="I8" s="105"/>
      <c r="J8" s="105"/>
    </row>
    <row r="9" spans="1:11">
      <c r="B9" s="64" t="s">
        <v>167</v>
      </c>
      <c r="C9" s="107"/>
      <c r="E9" s="108">
        <f>SUM(E10:E15)</f>
        <v>0</v>
      </c>
      <c r="F9" s="108">
        <f>SUM(F10:F15)</f>
        <v>5760</v>
      </c>
      <c r="G9" s="108">
        <f>SUM(G10:G16)</f>
        <v>0</v>
      </c>
      <c r="H9" s="108">
        <f>SUM(H10:H16)</f>
        <v>1830</v>
      </c>
      <c r="I9" s="108">
        <f>SUM(E9,G9)</f>
        <v>0</v>
      </c>
      <c r="J9" s="108">
        <f>SUM(F9,H9)</f>
        <v>7590</v>
      </c>
    </row>
    <row r="10" spans="1:11" ht="15.75" customHeight="1">
      <c r="A10" s="301" t="s">
        <v>2391</v>
      </c>
      <c r="B10" s="301" t="s">
        <v>166</v>
      </c>
      <c r="C10" s="320" t="s">
        <v>168</v>
      </c>
      <c r="D10" s="321" t="s">
        <v>169</v>
      </c>
      <c r="E10" s="322"/>
      <c r="F10" s="322">
        <v>1210</v>
      </c>
      <c r="G10" s="322"/>
      <c r="H10" s="322">
        <v>690</v>
      </c>
      <c r="I10" s="311">
        <f>SUM(E10,G10)</f>
        <v>0</v>
      </c>
      <c r="J10" s="322">
        <f>SUM(F10,H10)</f>
        <v>1900</v>
      </c>
    </row>
    <row r="11" spans="1:11" ht="15" customHeight="1">
      <c r="A11" s="301" t="s">
        <v>2391</v>
      </c>
      <c r="B11" s="301" t="s">
        <v>166</v>
      </c>
      <c r="C11" s="320" t="s">
        <v>170</v>
      </c>
      <c r="D11" s="321" t="s">
        <v>171</v>
      </c>
      <c r="E11" s="322"/>
      <c r="F11" s="322">
        <v>600</v>
      </c>
      <c r="G11" s="322"/>
      <c r="H11" s="322"/>
      <c r="I11" s="311">
        <f t="shared" ref="I11:J16" si="0">SUM(E11,G11)</f>
        <v>0</v>
      </c>
      <c r="J11" s="322">
        <f t="shared" si="0"/>
        <v>600</v>
      </c>
      <c r="K11" s="295"/>
    </row>
    <row r="12" spans="1:11">
      <c r="A12" s="302" t="s">
        <v>57</v>
      </c>
      <c r="B12" s="301" t="s">
        <v>166</v>
      </c>
      <c r="C12" s="320" t="s">
        <v>168</v>
      </c>
      <c r="D12" s="321" t="s">
        <v>169</v>
      </c>
      <c r="E12" s="322"/>
      <c r="F12" s="322">
        <v>1200</v>
      </c>
      <c r="G12" s="322"/>
      <c r="H12" s="322">
        <v>1000</v>
      </c>
      <c r="I12" s="311">
        <f t="shared" si="0"/>
        <v>0</v>
      </c>
      <c r="J12" s="322">
        <f t="shared" si="0"/>
        <v>2200</v>
      </c>
    </row>
    <row r="13" spans="1:11">
      <c r="A13" s="302" t="s">
        <v>57</v>
      </c>
      <c r="B13" s="301" t="s">
        <v>166</v>
      </c>
      <c r="C13" s="320" t="s">
        <v>170</v>
      </c>
      <c r="D13" s="321" t="s">
        <v>171</v>
      </c>
      <c r="E13" s="322"/>
      <c r="F13" s="322">
        <v>1200</v>
      </c>
      <c r="G13" s="322"/>
      <c r="H13" s="322"/>
      <c r="I13" s="311">
        <f t="shared" si="0"/>
        <v>0</v>
      </c>
      <c r="J13" s="322">
        <f t="shared" si="0"/>
        <v>1200</v>
      </c>
    </row>
    <row r="14" spans="1:11">
      <c r="A14" s="301" t="s">
        <v>2390</v>
      </c>
      <c r="B14" s="301" t="s">
        <v>166</v>
      </c>
      <c r="C14" s="320" t="s">
        <v>168</v>
      </c>
      <c r="D14" s="321" t="s">
        <v>169</v>
      </c>
      <c r="E14" s="322"/>
      <c r="F14" s="322">
        <v>650</v>
      </c>
      <c r="G14" s="322"/>
      <c r="H14" s="322">
        <v>100</v>
      </c>
      <c r="I14" s="311">
        <f t="shared" si="0"/>
        <v>0</v>
      </c>
      <c r="J14" s="322">
        <f t="shared" si="0"/>
        <v>750</v>
      </c>
      <c r="K14" s="296"/>
    </row>
    <row r="15" spans="1:11">
      <c r="A15" s="301" t="s">
        <v>2390</v>
      </c>
      <c r="B15" s="301" t="s">
        <v>166</v>
      </c>
      <c r="C15" s="320" t="s">
        <v>170</v>
      </c>
      <c r="D15" s="321" t="s">
        <v>171</v>
      </c>
      <c r="E15" s="322"/>
      <c r="F15" s="322">
        <v>900</v>
      </c>
      <c r="G15" s="322"/>
      <c r="H15" s="322"/>
      <c r="I15" s="311">
        <f t="shared" si="0"/>
        <v>0</v>
      </c>
      <c r="J15" s="322">
        <f t="shared" si="0"/>
        <v>900</v>
      </c>
      <c r="K15" s="296"/>
    </row>
    <row r="16" spans="1:11" s="94" customFormat="1">
      <c r="A16" s="301" t="s">
        <v>2391</v>
      </c>
      <c r="B16" s="301" t="s">
        <v>166</v>
      </c>
      <c r="C16" s="320" t="s">
        <v>172</v>
      </c>
      <c r="D16" s="319" t="s">
        <v>173</v>
      </c>
      <c r="E16" s="311"/>
      <c r="F16" s="311"/>
      <c r="G16" s="311"/>
      <c r="H16" s="311">
        <v>40</v>
      </c>
      <c r="I16" s="311">
        <f t="shared" si="0"/>
        <v>0</v>
      </c>
      <c r="J16" s="311">
        <f t="shared" si="0"/>
        <v>40</v>
      </c>
    </row>
    <row r="17" spans="1:11">
      <c r="A17" s="323"/>
      <c r="B17" s="323"/>
      <c r="C17" s="324"/>
      <c r="D17" s="323"/>
      <c r="E17" s="323"/>
      <c r="F17" s="323"/>
      <c r="G17" s="323"/>
      <c r="H17" s="323"/>
      <c r="I17" s="323"/>
      <c r="J17" s="323"/>
    </row>
    <row r="18" spans="1:11" ht="14.25">
      <c r="A18" s="323"/>
      <c r="B18" s="325" t="s">
        <v>161</v>
      </c>
      <c r="C18" s="326"/>
      <c r="D18" s="325"/>
      <c r="E18" s="325"/>
      <c r="F18" s="325"/>
      <c r="G18" s="325"/>
      <c r="H18" s="325"/>
      <c r="I18" s="325"/>
      <c r="J18" s="325"/>
    </row>
    <row r="19" spans="1:11">
      <c r="A19" s="323"/>
      <c r="B19" s="317" t="s">
        <v>174</v>
      </c>
      <c r="C19" s="324"/>
      <c r="D19" s="323"/>
      <c r="E19" s="327"/>
      <c r="F19" s="327"/>
      <c r="G19" s="327"/>
      <c r="H19" s="327"/>
      <c r="I19" s="327"/>
      <c r="J19" s="327"/>
    </row>
    <row r="20" spans="1:11" ht="14.25">
      <c r="A20" s="323"/>
      <c r="B20" s="306" t="s">
        <v>175</v>
      </c>
      <c r="C20" s="328"/>
      <c r="D20" s="303"/>
      <c r="E20" s="329"/>
      <c r="F20" s="329"/>
      <c r="G20" s="308"/>
      <c r="H20" s="308"/>
      <c r="I20" s="308"/>
      <c r="J20" s="308"/>
      <c r="K20" s="110"/>
    </row>
    <row r="21" spans="1:11">
      <c r="A21" s="301" t="s">
        <v>2390</v>
      </c>
      <c r="B21" s="303" t="s">
        <v>176</v>
      </c>
      <c r="C21" s="314" t="s">
        <v>177</v>
      </c>
      <c r="D21" s="304" t="s">
        <v>178</v>
      </c>
      <c r="E21" s="311"/>
      <c r="F21" s="311">
        <v>51</v>
      </c>
      <c r="G21" s="311"/>
      <c r="H21" s="311">
        <v>120</v>
      </c>
      <c r="I21" s="311">
        <f>SUM(E21,G21)</f>
        <v>0</v>
      </c>
      <c r="J21" s="311">
        <f>SUM(F21,H21)</f>
        <v>171</v>
      </c>
      <c r="K21" s="295"/>
    </row>
    <row r="22" spans="1:11">
      <c r="A22" s="301" t="s">
        <v>2390</v>
      </c>
      <c r="B22" s="303" t="s">
        <v>176</v>
      </c>
      <c r="C22" s="320" t="s">
        <v>179</v>
      </c>
      <c r="D22" s="304" t="s">
        <v>180</v>
      </c>
      <c r="E22" s="330"/>
      <c r="F22" s="330">
        <v>2</v>
      </c>
      <c r="G22" s="311"/>
      <c r="H22" s="311">
        <v>30</v>
      </c>
      <c r="I22" s="311">
        <f t="shared" ref="I22:I34" si="1">SUM(E22,G22)</f>
        <v>0</v>
      </c>
      <c r="J22" s="311">
        <f t="shared" ref="J22:J34" si="2">SUM(F22,H22)</f>
        <v>32</v>
      </c>
    </row>
    <row r="23" spans="1:11">
      <c r="A23" s="301" t="s">
        <v>2390</v>
      </c>
      <c r="B23" s="303" t="s">
        <v>176</v>
      </c>
      <c r="C23" s="320" t="s">
        <v>181</v>
      </c>
      <c r="D23" s="331" t="s">
        <v>182</v>
      </c>
      <c r="E23" s="330"/>
      <c r="F23" s="330">
        <v>2</v>
      </c>
      <c r="G23" s="311"/>
      <c r="H23" s="311">
        <v>30</v>
      </c>
      <c r="I23" s="311">
        <f t="shared" si="1"/>
        <v>0</v>
      </c>
      <c r="J23" s="311">
        <f t="shared" si="2"/>
        <v>32</v>
      </c>
    </row>
    <row r="24" spans="1:11" ht="25.5">
      <c r="A24" s="301" t="s">
        <v>2390</v>
      </c>
      <c r="B24" s="303" t="s">
        <v>176</v>
      </c>
      <c r="C24" s="314" t="s">
        <v>183</v>
      </c>
      <c r="D24" s="331" t="s">
        <v>184</v>
      </c>
      <c r="E24" s="330"/>
      <c r="F24" s="330">
        <v>446</v>
      </c>
      <c r="G24" s="311"/>
      <c r="H24" s="311">
        <v>352</v>
      </c>
      <c r="I24" s="311">
        <f t="shared" si="1"/>
        <v>0</v>
      </c>
      <c r="J24" s="311">
        <f t="shared" si="2"/>
        <v>798</v>
      </c>
    </row>
    <row r="25" spans="1:11">
      <c r="A25" s="301" t="s">
        <v>2390</v>
      </c>
      <c r="B25" s="303" t="s">
        <v>176</v>
      </c>
      <c r="C25" s="314" t="s">
        <v>185</v>
      </c>
      <c r="D25" s="331" t="s">
        <v>186</v>
      </c>
      <c r="E25" s="330"/>
      <c r="F25" s="330">
        <v>10</v>
      </c>
      <c r="G25" s="311"/>
      <c r="H25" s="311">
        <v>32</v>
      </c>
      <c r="I25" s="311">
        <f t="shared" si="1"/>
        <v>0</v>
      </c>
      <c r="J25" s="311">
        <f t="shared" si="2"/>
        <v>42</v>
      </c>
    </row>
    <row r="26" spans="1:11" ht="12.75" customHeight="1">
      <c r="A26" s="301" t="s">
        <v>2390</v>
      </c>
      <c r="B26" s="303" t="s">
        <v>176</v>
      </c>
      <c r="C26" s="314" t="s">
        <v>187</v>
      </c>
      <c r="D26" s="331" t="s">
        <v>188</v>
      </c>
      <c r="E26" s="330"/>
      <c r="F26" s="330">
        <v>100</v>
      </c>
      <c r="G26" s="311"/>
      <c r="H26" s="311">
        <v>100</v>
      </c>
      <c r="I26" s="311">
        <f t="shared" si="1"/>
        <v>0</v>
      </c>
      <c r="J26" s="311">
        <f t="shared" si="2"/>
        <v>200</v>
      </c>
    </row>
    <row r="27" spans="1:11">
      <c r="A27" s="301" t="s">
        <v>2390</v>
      </c>
      <c r="B27" s="303" t="s">
        <v>176</v>
      </c>
      <c r="C27" s="314" t="s">
        <v>189</v>
      </c>
      <c r="D27" s="331" t="s">
        <v>190</v>
      </c>
      <c r="E27" s="330"/>
      <c r="F27" s="330">
        <v>10</v>
      </c>
      <c r="G27" s="311"/>
      <c r="H27" s="311">
        <v>50</v>
      </c>
      <c r="I27" s="311">
        <f t="shared" si="1"/>
        <v>0</v>
      </c>
      <c r="J27" s="311">
        <f t="shared" si="2"/>
        <v>60</v>
      </c>
    </row>
    <row r="28" spans="1:11">
      <c r="A28" s="301" t="s">
        <v>2390</v>
      </c>
      <c r="B28" s="303" t="s">
        <v>176</v>
      </c>
      <c r="C28" s="314">
        <v>92179001</v>
      </c>
      <c r="D28" s="304" t="s">
        <v>191</v>
      </c>
      <c r="E28" s="330"/>
      <c r="F28" s="330"/>
      <c r="G28" s="311"/>
      <c r="H28" s="311">
        <v>5</v>
      </c>
      <c r="I28" s="311">
        <f t="shared" si="1"/>
        <v>0</v>
      </c>
      <c r="J28" s="311">
        <f t="shared" si="2"/>
        <v>5</v>
      </c>
    </row>
    <row r="29" spans="1:11">
      <c r="A29" s="301" t="s">
        <v>2390</v>
      </c>
      <c r="B29" s="303" t="s">
        <v>176</v>
      </c>
      <c r="C29" s="314">
        <v>92179002</v>
      </c>
      <c r="D29" s="304" t="s">
        <v>192</v>
      </c>
      <c r="E29" s="330"/>
      <c r="F29" s="330"/>
      <c r="G29" s="311"/>
      <c r="H29" s="311">
        <v>20</v>
      </c>
      <c r="I29" s="311">
        <f t="shared" si="1"/>
        <v>0</v>
      </c>
      <c r="J29" s="311">
        <f t="shared" si="2"/>
        <v>20</v>
      </c>
    </row>
    <row r="30" spans="1:11">
      <c r="A30" s="301" t="s">
        <v>2390</v>
      </c>
      <c r="B30" s="303" t="s">
        <v>176</v>
      </c>
      <c r="C30" s="314" t="s">
        <v>193</v>
      </c>
      <c r="D30" s="331" t="s">
        <v>194</v>
      </c>
      <c r="E30" s="330"/>
      <c r="F30" s="330">
        <v>20</v>
      </c>
      <c r="G30" s="311"/>
      <c r="H30" s="311"/>
      <c r="I30" s="311">
        <f t="shared" si="1"/>
        <v>0</v>
      </c>
      <c r="J30" s="311">
        <f t="shared" si="2"/>
        <v>20</v>
      </c>
    </row>
    <row r="31" spans="1:11">
      <c r="A31" s="301" t="s">
        <v>2390</v>
      </c>
      <c r="B31" s="303" t="s">
        <v>176</v>
      </c>
      <c r="C31" s="314" t="s">
        <v>195</v>
      </c>
      <c r="D31" s="331" t="s">
        <v>196</v>
      </c>
      <c r="E31" s="330"/>
      <c r="F31" s="330">
        <v>30</v>
      </c>
      <c r="G31" s="311"/>
      <c r="H31" s="311"/>
      <c r="I31" s="311">
        <f t="shared" si="1"/>
        <v>0</v>
      </c>
      <c r="J31" s="311">
        <f t="shared" si="2"/>
        <v>30</v>
      </c>
    </row>
    <row r="32" spans="1:11">
      <c r="A32" s="301" t="s">
        <v>2390</v>
      </c>
      <c r="B32" s="303" t="s">
        <v>176</v>
      </c>
      <c r="C32" s="314" t="s">
        <v>197</v>
      </c>
      <c r="D32" s="331" t="s">
        <v>198</v>
      </c>
      <c r="E32" s="330"/>
      <c r="F32" s="330">
        <v>5</v>
      </c>
      <c r="G32" s="311"/>
      <c r="H32" s="311"/>
      <c r="I32" s="311">
        <f t="shared" si="1"/>
        <v>0</v>
      </c>
      <c r="J32" s="311">
        <f t="shared" si="2"/>
        <v>5</v>
      </c>
    </row>
    <row r="33" spans="1:10">
      <c r="A33" s="301" t="s">
        <v>2390</v>
      </c>
      <c r="B33" s="303" t="s">
        <v>176</v>
      </c>
      <c r="C33" s="314" t="s">
        <v>199</v>
      </c>
      <c r="D33" s="331" t="s">
        <v>200</v>
      </c>
      <c r="E33" s="330"/>
      <c r="F33" s="330">
        <v>300</v>
      </c>
      <c r="G33" s="311"/>
      <c r="H33" s="311"/>
      <c r="I33" s="311">
        <f t="shared" si="1"/>
        <v>0</v>
      </c>
      <c r="J33" s="311">
        <f t="shared" si="2"/>
        <v>300</v>
      </c>
    </row>
    <row r="34" spans="1:10">
      <c r="A34" s="301" t="s">
        <v>2390</v>
      </c>
      <c r="B34" s="303" t="s">
        <v>176</v>
      </c>
      <c r="C34" s="314" t="s">
        <v>201</v>
      </c>
      <c r="D34" s="331" t="s">
        <v>202</v>
      </c>
      <c r="E34" s="330"/>
      <c r="F34" s="330">
        <v>1665</v>
      </c>
      <c r="G34" s="311"/>
      <c r="H34" s="311"/>
      <c r="I34" s="311">
        <f t="shared" si="1"/>
        <v>0</v>
      </c>
      <c r="J34" s="311">
        <f t="shared" si="2"/>
        <v>1665</v>
      </c>
    </row>
    <row r="35" spans="1:10" ht="14.25">
      <c r="A35" s="301"/>
      <c r="B35" s="323"/>
      <c r="C35" s="332"/>
      <c r="D35" s="304"/>
      <c r="E35" s="304"/>
      <c r="F35" s="304"/>
      <c r="G35" s="311"/>
      <c r="H35" s="311"/>
      <c r="I35" s="311"/>
      <c r="J35" s="311"/>
    </row>
    <row r="36" spans="1:10" ht="14.25">
      <c r="A36" s="301"/>
      <c r="B36" s="323"/>
      <c r="C36" s="332"/>
      <c r="D36" s="305"/>
      <c r="E36" s="304"/>
      <c r="F36" s="304"/>
      <c r="G36" s="311"/>
      <c r="H36" s="311"/>
      <c r="I36" s="311"/>
      <c r="J36" s="311"/>
    </row>
    <row r="37" spans="1:10">
      <c r="A37" s="301" t="s">
        <v>2390</v>
      </c>
      <c r="B37" s="303" t="s">
        <v>203</v>
      </c>
      <c r="C37" s="314" t="s">
        <v>204</v>
      </c>
      <c r="D37" s="331" t="s">
        <v>205</v>
      </c>
      <c r="E37" s="330"/>
      <c r="F37" s="330">
        <v>5</v>
      </c>
      <c r="G37" s="311"/>
      <c r="H37" s="311">
        <v>5</v>
      </c>
      <c r="I37" s="311">
        <f t="shared" ref="I37" si="3">SUM(E37,G37)</f>
        <v>0</v>
      </c>
      <c r="J37" s="311">
        <f t="shared" ref="J37" si="4">SUM(F37,H37)</f>
        <v>10</v>
      </c>
    </row>
    <row r="38" spans="1:10">
      <c r="A38" s="301" t="s">
        <v>2390</v>
      </c>
      <c r="B38" s="303" t="s">
        <v>203</v>
      </c>
      <c r="C38" s="314">
        <v>600030</v>
      </c>
      <c r="D38" s="331" t="s">
        <v>206</v>
      </c>
      <c r="E38" s="330"/>
      <c r="F38" s="330">
        <v>10</v>
      </c>
      <c r="G38" s="311"/>
      <c r="H38" s="311">
        <v>1478</v>
      </c>
      <c r="I38" s="311">
        <f t="shared" ref="I38:I59" si="5">SUM(E38,G38)</f>
        <v>0</v>
      </c>
      <c r="J38" s="311">
        <f t="shared" ref="J38:J59" si="6">SUM(F38,H38)</f>
        <v>1488</v>
      </c>
    </row>
    <row r="39" spans="1:10">
      <c r="A39" s="301" t="s">
        <v>2390</v>
      </c>
      <c r="B39" s="303" t="s">
        <v>203</v>
      </c>
      <c r="C39" s="314">
        <v>600051</v>
      </c>
      <c r="D39" s="304" t="s">
        <v>207</v>
      </c>
      <c r="E39" s="330"/>
      <c r="F39" s="330"/>
      <c r="G39" s="330"/>
      <c r="H39" s="330">
        <v>200</v>
      </c>
      <c r="I39" s="311">
        <f t="shared" si="5"/>
        <v>0</v>
      </c>
      <c r="J39" s="311">
        <f t="shared" si="6"/>
        <v>200</v>
      </c>
    </row>
    <row r="40" spans="1:10">
      <c r="A40" s="301" t="s">
        <v>2390</v>
      </c>
      <c r="B40" s="303" t="s">
        <v>203</v>
      </c>
      <c r="C40" s="314">
        <v>600124</v>
      </c>
      <c r="D40" s="331" t="s">
        <v>208</v>
      </c>
      <c r="E40" s="330"/>
      <c r="F40" s="330"/>
      <c r="G40" s="311"/>
      <c r="H40" s="311">
        <v>100</v>
      </c>
      <c r="I40" s="311">
        <f t="shared" si="5"/>
        <v>0</v>
      </c>
      <c r="J40" s="311">
        <f t="shared" si="6"/>
        <v>100</v>
      </c>
    </row>
    <row r="41" spans="1:10">
      <c r="A41" s="301" t="s">
        <v>2390</v>
      </c>
      <c r="B41" s="303" t="s">
        <v>203</v>
      </c>
      <c r="C41" s="314">
        <v>600307</v>
      </c>
      <c r="D41" s="331" t="s">
        <v>209</v>
      </c>
      <c r="E41" s="330"/>
      <c r="F41" s="330"/>
      <c r="G41" s="311"/>
      <c r="H41" s="311">
        <v>1000</v>
      </c>
      <c r="I41" s="311">
        <f t="shared" si="5"/>
        <v>0</v>
      </c>
      <c r="J41" s="311">
        <f t="shared" si="6"/>
        <v>1000</v>
      </c>
    </row>
    <row r="42" spans="1:10">
      <c r="A42" s="301" t="s">
        <v>2390</v>
      </c>
      <c r="B42" s="303" t="s">
        <v>203</v>
      </c>
      <c r="C42" s="314">
        <v>600312</v>
      </c>
      <c r="D42" s="331" t="s">
        <v>210</v>
      </c>
      <c r="E42" s="330"/>
      <c r="F42" s="330"/>
      <c r="G42" s="311"/>
      <c r="H42" s="311">
        <v>1000</v>
      </c>
      <c r="I42" s="311">
        <f t="shared" si="5"/>
        <v>0</v>
      </c>
      <c r="J42" s="311">
        <f t="shared" si="6"/>
        <v>1000</v>
      </c>
    </row>
    <row r="43" spans="1:10">
      <c r="A43" s="301" t="s">
        <v>2390</v>
      </c>
      <c r="B43" s="303" t="s">
        <v>203</v>
      </c>
      <c r="C43" s="314" t="s">
        <v>211</v>
      </c>
      <c r="D43" s="331" t="s">
        <v>212</v>
      </c>
      <c r="E43" s="330"/>
      <c r="F43" s="330">
        <v>105</v>
      </c>
      <c r="G43" s="311"/>
      <c r="H43" s="311"/>
      <c r="I43" s="311">
        <f t="shared" si="5"/>
        <v>0</v>
      </c>
      <c r="J43" s="311">
        <f t="shared" si="6"/>
        <v>105</v>
      </c>
    </row>
    <row r="44" spans="1:10">
      <c r="A44" s="301" t="s">
        <v>2390</v>
      </c>
      <c r="B44" s="303" t="s">
        <v>203</v>
      </c>
      <c r="C44" s="314" t="s">
        <v>213</v>
      </c>
      <c r="D44" s="331" t="s">
        <v>214</v>
      </c>
      <c r="E44" s="330"/>
      <c r="F44" s="330">
        <v>105</v>
      </c>
      <c r="G44" s="311"/>
      <c r="H44" s="311">
        <v>1540</v>
      </c>
      <c r="I44" s="311">
        <f t="shared" si="5"/>
        <v>0</v>
      </c>
      <c r="J44" s="311">
        <f t="shared" si="6"/>
        <v>1645</v>
      </c>
    </row>
    <row r="45" spans="1:10">
      <c r="A45" s="301" t="s">
        <v>2390</v>
      </c>
      <c r="B45" s="303" t="s">
        <v>203</v>
      </c>
      <c r="C45" s="314" t="s">
        <v>215</v>
      </c>
      <c r="D45" s="331" t="s">
        <v>216</v>
      </c>
      <c r="E45" s="330"/>
      <c r="F45" s="330">
        <v>200</v>
      </c>
      <c r="G45" s="311"/>
      <c r="H45" s="311">
        <v>17124</v>
      </c>
      <c r="I45" s="311">
        <f t="shared" si="5"/>
        <v>0</v>
      </c>
      <c r="J45" s="311">
        <f t="shared" si="6"/>
        <v>17324</v>
      </c>
    </row>
    <row r="46" spans="1:10">
      <c r="A46" s="301" t="s">
        <v>2390</v>
      </c>
      <c r="B46" s="303" t="s">
        <v>203</v>
      </c>
      <c r="C46" s="314" t="s">
        <v>217</v>
      </c>
      <c r="D46" s="331" t="s">
        <v>218</v>
      </c>
      <c r="E46" s="330"/>
      <c r="F46" s="330"/>
      <c r="G46" s="311"/>
      <c r="H46" s="311">
        <v>1300</v>
      </c>
      <c r="I46" s="311">
        <f t="shared" si="5"/>
        <v>0</v>
      </c>
      <c r="J46" s="311">
        <f t="shared" si="6"/>
        <v>1300</v>
      </c>
    </row>
    <row r="47" spans="1:10">
      <c r="A47" s="301" t="s">
        <v>2390</v>
      </c>
      <c r="B47" s="303" t="s">
        <v>203</v>
      </c>
      <c r="C47" s="314" t="s">
        <v>219</v>
      </c>
      <c r="D47" s="331" t="s">
        <v>220</v>
      </c>
      <c r="E47" s="330"/>
      <c r="F47" s="330"/>
      <c r="G47" s="311"/>
      <c r="H47" s="311">
        <v>700</v>
      </c>
      <c r="I47" s="311">
        <f t="shared" si="5"/>
        <v>0</v>
      </c>
      <c r="J47" s="311">
        <f t="shared" si="6"/>
        <v>700</v>
      </c>
    </row>
    <row r="48" spans="1:10" ht="25.5">
      <c r="A48" s="301" t="s">
        <v>2390</v>
      </c>
      <c r="B48" s="303" t="s">
        <v>203</v>
      </c>
      <c r="C48" s="314" t="s">
        <v>221</v>
      </c>
      <c r="D48" s="331" t="s">
        <v>222</v>
      </c>
      <c r="E48" s="330"/>
      <c r="F48" s="330"/>
      <c r="G48" s="311"/>
      <c r="H48" s="311">
        <v>500</v>
      </c>
      <c r="I48" s="311">
        <f t="shared" si="5"/>
        <v>0</v>
      </c>
      <c r="J48" s="311">
        <f t="shared" si="6"/>
        <v>500</v>
      </c>
    </row>
    <row r="49" spans="1:10">
      <c r="A49" s="301" t="s">
        <v>2390</v>
      </c>
      <c r="B49" s="303" t="s">
        <v>203</v>
      </c>
      <c r="C49" s="314" t="s">
        <v>223</v>
      </c>
      <c r="D49" s="304" t="s">
        <v>224</v>
      </c>
      <c r="E49" s="330"/>
      <c r="F49" s="330"/>
      <c r="G49" s="311"/>
      <c r="H49" s="311">
        <v>1020</v>
      </c>
      <c r="I49" s="311">
        <f t="shared" si="5"/>
        <v>0</v>
      </c>
      <c r="J49" s="311">
        <f t="shared" si="6"/>
        <v>1020</v>
      </c>
    </row>
    <row r="50" spans="1:10">
      <c r="A50" s="301" t="s">
        <v>2390</v>
      </c>
      <c r="B50" s="303" t="s">
        <v>203</v>
      </c>
      <c r="C50" s="304" t="s">
        <v>225</v>
      </c>
      <c r="D50" s="304" t="s">
        <v>226</v>
      </c>
      <c r="E50" s="330"/>
      <c r="F50" s="330">
        <v>1</v>
      </c>
      <c r="G50" s="330"/>
      <c r="H50" s="330">
        <v>300</v>
      </c>
      <c r="I50" s="311">
        <f t="shared" si="5"/>
        <v>0</v>
      </c>
      <c r="J50" s="311">
        <f t="shared" si="6"/>
        <v>301</v>
      </c>
    </row>
    <row r="51" spans="1:10">
      <c r="A51" s="301" t="s">
        <v>2390</v>
      </c>
      <c r="B51" s="303" t="s">
        <v>203</v>
      </c>
      <c r="C51" s="304" t="s">
        <v>227</v>
      </c>
      <c r="D51" s="304" t="s">
        <v>228</v>
      </c>
      <c r="E51" s="330"/>
      <c r="F51" s="330">
        <v>5</v>
      </c>
      <c r="G51" s="330"/>
      <c r="H51" s="330">
        <v>150</v>
      </c>
      <c r="I51" s="311">
        <f t="shared" si="5"/>
        <v>0</v>
      </c>
      <c r="J51" s="311">
        <f t="shared" si="6"/>
        <v>155</v>
      </c>
    </row>
    <row r="52" spans="1:10" ht="25.5">
      <c r="A52" s="301" t="s">
        <v>2390</v>
      </c>
      <c r="B52" s="303" t="s">
        <v>203</v>
      </c>
      <c r="C52" s="314" t="s">
        <v>229</v>
      </c>
      <c r="D52" s="304" t="s">
        <v>230</v>
      </c>
      <c r="E52" s="311"/>
      <c r="F52" s="311">
        <v>15</v>
      </c>
      <c r="G52" s="311"/>
      <c r="H52" s="311">
        <v>1250</v>
      </c>
      <c r="I52" s="311">
        <f t="shared" si="5"/>
        <v>0</v>
      </c>
      <c r="J52" s="311">
        <f t="shared" si="6"/>
        <v>1265</v>
      </c>
    </row>
    <row r="53" spans="1:10">
      <c r="A53" s="301" t="s">
        <v>2390</v>
      </c>
      <c r="B53" s="303" t="s">
        <v>203</v>
      </c>
      <c r="C53" s="314" t="s">
        <v>231</v>
      </c>
      <c r="D53" s="304" t="s">
        <v>232</v>
      </c>
      <c r="E53" s="311"/>
      <c r="F53" s="311"/>
      <c r="G53" s="311"/>
      <c r="H53" s="311">
        <v>80</v>
      </c>
      <c r="I53" s="311">
        <f t="shared" si="5"/>
        <v>0</v>
      </c>
      <c r="J53" s="311">
        <f t="shared" si="6"/>
        <v>80</v>
      </c>
    </row>
    <row r="54" spans="1:10">
      <c r="A54" s="301" t="s">
        <v>2390</v>
      </c>
      <c r="B54" s="303" t="s">
        <v>203</v>
      </c>
      <c r="C54" s="314" t="s">
        <v>233</v>
      </c>
      <c r="D54" s="304" t="s">
        <v>234</v>
      </c>
      <c r="E54" s="311"/>
      <c r="F54" s="311">
        <v>10</v>
      </c>
      <c r="G54" s="311"/>
      <c r="H54" s="311">
        <v>105</v>
      </c>
      <c r="I54" s="311">
        <f t="shared" si="5"/>
        <v>0</v>
      </c>
      <c r="J54" s="311">
        <f t="shared" si="6"/>
        <v>115</v>
      </c>
    </row>
    <row r="55" spans="1:10">
      <c r="A55" s="301" t="s">
        <v>2390</v>
      </c>
      <c r="B55" s="303" t="s">
        <v>203</v>
      </c>
      <c r="C55" s="314" t="s">
        <v>235</v>
      </c>
      <c r="D55" s="304" t="s">
        <v>236</v>
      </c>
      <c r="E55" s="311"/>
      <c r="F55" s="311"/>
      <c r="G55" s="311"/>
      <c r="H55" s="311">
        <v>50</v>
      </c>
      <c r="I55" s="311">
        <f t="shared" si="5"/>
        <v>0</v>
      </c>
      <c r="J55" s="311">
        <f t="shared" si="6"/>
        <v>50</v>
      </c>
    </row>
    <row r="56" spans="1:10">
      <c r="A56" s="301" t="s">
        <v>2390</v>
      </c>
      <c r="B56" s="303" t="s">
        <v>203</v>
      </c>
      <c r="C56" s="314" t="s">
        <v>237</v>
      </c>
      <c r="D56" s="304" t="s">
        <v>238</v>
      </c>
      <c r="E56" s="311"/>
      <c r="F56" s="311">
        <v>1</v>
      </c>
      <c r="G56" s="311"/>
      <c r="H56" s="311">
        <v>250</v>
      </c>
      <c r="I56" s="311">
        <f t="shared" si="5"/>
        <v>0</v>
      </c>
      <c r="J56" s="311">
        <f t="shared" si="6"/>
        <v>251</v>
      </c>
    </row>
    <row r="57" spans="1:10" ht="25.5">
      <c r="A57" s="301" t="s">
        <v>2390</v>
      </c>
      <c r="B57" s="303" t="s">
        <v>203</v>
      </c>
      <c r="C57" s="314" t="s">
        <v>239</v>
      </c>
      <c r="D57" s="304" t="s">
        <v>240</v>
      </c>
      <c r="E57" s="311"/>
      <c r="F57" s="311"/>
      <c r="G57" s="311"/>
      <c r="H57" s="311">
        <v>100</v>
      </c>
      <c r="I57" s="311">
        <f t="shared" si="5"/>
        <v>0</v>
      </c>
      <c r="J57" s="311">
        <f t="shared" si="6"/>
        <v>100</v>
      </c>
    </row>
    <row r="58" spans="1:10" ht="25.5">
      <c r="A58" s="301" t="s">
        <v>2390</v>
      </c>
      <c r="B58" s="303" t="s">
        <v>203</v>
      </c>
      <c r="C58" s="314" t="s">
        <v>241</v>
      </c>
      <c r="D58" s="304" t="s">
        <v>242</v>
      </c>
      <c r="E58" s="311"/>
      <c r="F58" s="311"/>
      <c r="G58" s="311"/>
      <c r="H58" s="311">
        <v>22</v>
      </c>
      <c r="I58" s="311">
        <f t="shared" si="5"/>
        <v>0</v>
      </c>
      <c r="J58" s="311">
        <f t="shared" si="6"/>
        <v>22</v>
      </c>
    </row>
    <row r="59" spans="1:10" ht="25.5">
      <c r="A59" s="301" t="s">
        <v>2390</v>
      </c>
      <c r="B59" s="303" t="s">
        <v>203</v>
      </c>
      <c r="C59" s="314" t="s">
        <v>243</v>
      </c>
      <c r="D59" s="304" t="s">
        <v>244</v>
      </c>
      <c r="E59" s="311"/>
      <c r="F59" s="311">
        <v>200</v>
      </c>
      <c r="G59" s="311"/>
      <c r="H59" s="311">
        <v>6500</v>
      </c>
      <c r="I59" s="311">
        <f t="shared" si="5"/>
        <v>0</v>
      </c>
      <c r="J59" s="311">
        <f t="shared" si="6"/>
        <v>6700</v>
      </c>
    </row>
    <row r="60" spans="1:10">
      <c r="A60" s="323"/>
      <c r="B60" s="323"/>
      <c r="C60" s="314"/>
      <c r="D60" s="304"/>
      <c r="E60" s="311"/>
      <c r="F60" s="311"/>
      <c r="G60" s="311"/>
      <c r="H60" s="311"/>
      <c r="I60" s="311"/>
      <c r="J60" s="311"/>
    </row>
    <row r="61" spans="1:10" ht="12.75" customHeight="1">
      <c r="A61" s="323"/>
      <c r="B61" s="323"/>
      <c r="C61" s="314"/>
      <c r="D61" s="308"/>
      <c r="E61" s="311"/>
      <c r="F61" s="311"/>
      <c r="G61" s="311"/>
      <c r="H61" s="311"/>
      <c r="I61" s="311"/>
      <c r="J61" s="311"/>
    </row>
    <row r="62" spans="1:10" ht="22.5" customHeight="1">
      <c r="A62" s="301" t="s">
        <v>2391</v>
      </c>
      <c r="B62" s="303" t="s">
        <v>176</v>
      </c>
      <c r="C62" s="314" t="s">
        <v>245</v>
      </c>
      <c r="D62" s="304" t="s">
        <v>246</v>
      </c>
      <c r="E62" s="311"/>
      <c r="F62" s="311">
        <v>5</v>
      </c>
      <c r="G62" s="311"/>
      <c r="H62" s="311">
        <v>1995</v>
      </c>
      <c r="I62" s="311">
        <f>SUM(E62,G62)</f>
        <v>0</v>
      </c>
      <c r="J62" s="311">
        <f>SUM(F62,H62)</f>
        <v>2000</v>
      </c>
    </row>
    <row r="63" spans="1:10">
      <c r="A63" s="301" t="s">
        <v>2391</v>
      </c>
      <c r="B63" s="303" t="s">
        <v>176</v>
      </c>
      <c r="C63" s="314" t="s">
        <v>247</v>
      </c>
      <c r="D63" s="314" t="s">
        <v>248</v>
      </c>
      <c r="E63" s="311"/>
      <c r="F63" s="311">
        <v>10</v>
      </c>
      <c r="G63" s="311"/>
      <c r="H63" s="311">
        <v>5</v>
      </c>
      <c r="I63" s="311">
        <f t="shared" ref="I63:I95" si="7">SUM(E63,G63)</f>
        <v>0</v>
      </c>
      <c r="J63" s="311">
        <f t="shared" ref="J63:J95" si="8">SUM(F63,H63)</f>
        <v>15</v>
      </c>
    </row>
    <row r="64" spans="1:10">
      <c r="A64" s="301" t="s">
        <v>2391</v>
      </c>
      <c r="B64" s="303" t="s">
        <v>176</v>
      </c>
      <c r="C64" s="314" t="s">
        <v>249</v>
      </c>
      <c r="D64" s="314" t="s">
        <v>250</v>
      </c>
      <c r="E64" s="311"/>
      <c r="F64" s="311"/>
      <c r="G64" s="311"/>
      <c r="H64" s="311">
        <v>80</v>
      </c>
      <c r="I64" s="311">
        <f t="shared" si="7"/>
        <v>0</v>
      </c>
      <c r="J64" s="311">
        <f t="shared" si="8"/>
        <v>80</v>
      </c>
    </row>
    <row r="65" spans="1:10">
      <c r="A65" s="301" t="s">
        <v>2391</v>
      </c>
      <c r="B65" s="303" t="s">
        <v>176</v>
      </c>
      <c r="C65" s="314" t="s">
        <v>251</v>
      </c>
      <c r="D65" s="304" t="s">
        <v>252</v>
      </c>
      <c r="E65" s="311"/>
      <c r="F65" s="311">
        <v>30</v>
      </c>
      <c r="G65" s="311"/>
      <c r="H65" s="311">
        <v>70</v>
      </c>
      <c r="I65" s="311">
        <f t="shared" si="7"/>
        <v>0</v>
      </c>
      <c r="J65" s="311">
        <f t="shared" si="8"/>
        <v>100</v>
      </c>
    </row>
    <row r="66" spans="1:10">
      <c r="A66" s="301" t="s">
        <v>2391</v>
      </c>
      <c r="B66" s="303" t="s">
        <v>176</v>
      </c>
      <c r="C66" s="314" t="s">
        <v>179</v>
      </c>
      <c r="D66" s="304" t="s">
        <v>180</v>
      </c>
      <c r="E66" s="311"/>
      <c r="F66" s="311">
        <v>120</v>
      </c>
      <c r="G66" s="311"/>
      <c r="H66" s="311">
        <v>1100</v>
      </c>
      <c r="I66" s="311">
        <f t="shared" si="7"/>
        <v>0</v>
      </c>
      <c r="J66" s="311">
        <f t="shared" si="8"/>
        <v>1220</v>
      </c>
    </row>
    <row r="67" spans="1:10">
      <c r="A67" s="301" t="s">
        <v>2391</v>
      </c>
      <c r="B67" s="303" t="s">
        <v>176</v>
      </c>
      <c r="C67" s="314" t="s">
        <v>181</v>
      </c>
      <c r="D67" s="314" t="s">
        <v>182</v>
      </c>
      <c r="E67" s="311"/>
      <c r="F67" s="311">
        <v>120</v>
      </c>
      <c r="G67" s="311"/>
      <c r="H67" s="311">
        <v>1100</v>
      </c>
      <c r="I67" s="311">
        <f t="shared" si="7"/>
        <v>0</v>
      </c>
      <c r="J67" s="311">
        <f t="shared" si="8"/>
        <v>1220</v>
      </c>
    </row>
    <row r="68" spans="1:10" ht="25.5">
      <c r="A68" s="301" t="s">
        <v>2391</v>
      </c>
      <c r="B68" s="303" t="s">
        <v>176</v>
      </c>
      <c r="C68" s="314" t="s">
        <v>183</v>
      </c>
      <c r="D68" s="321" t="s">
        <v>184</v>
      </c>
      <c r="E68" s="311"/>
      <c r="F68" s="311">
        <v>800</v>
      </c>
      <c r="G68" s="311"/>
      <c r="H68" s="311">
        <v>3700</v>
      </c>
      <c r="I68" s="311">
        <f t="shared" si="7"/>
        <v>0</v>
      </c>
      <c r="J68" s="311">
        <f t="shared" si="8"/>
        <v>4500</v>
      </c>
    </row>
    <row r="69" spans="1:10">
      <c r="A69" s="301" t="s">
        <v>2391</v>
      </c>
      <c r="B69" s="303" t="s">
        <v>176</v>
      </c>
      <c r="C69" s="314" t="s">
        <v>185</v>
      </c>
      <c r="D69" s="314" t="s">
        <v>186</v>
      </c>
      <c r="E69" s="311"/>
      <c r="F69" s="311">
        <v>120</v>
      </c>
      <c r="G69" s="311"/>
      <c r="H69" s="311">
        <v>2800</v>
      </c>
      <c r="I69" s="311">
        <f t="shared" si="7"/>
        <v>0</v>
      </c>
      <c r="J69" s="311">
        <f t="shared" si="8"/>
        <v>2920</v>
      </c>
    </row>
    <row r="70" spans="1:10">
      <c r="A70" s="301" t="s">
        <v>2391</v>
      </c>
      <c r="B70" s="303" t="s">
        <v>176</v>
      </c>
      <c r="C70" s="314" t="s">
        <v>253</v>
      </c>
      <c r="D70" s="314" t="s">
        <v>254</v>
      </c>
      <c r="E70" s="311"/>
      <c r="F70" s="311"/>
      <c r="G70" s="311"/>
      <c r="H70" s="311">
        <v>1000</v>
      </c>
      <c r="I70" s="311">
        <f t="shared" si="7"/>
        <v>0</v>
      </c>
      <c r="J70" s="311">
        <f t="shared" si="8"/>
        <v>1000</v>
      </c>
    </row>
    <row r="71" spans="1:10">
      <c r="A71" s="301" t="s">
        <v>2391</v>
      </c>
      <c r="B71" s="303" t="s">
        <v>176</v>
      </c>
      <c r="C71" s="333" t="s">
        <v>187</v>
      </c>
      <c r="D71" s="334" t="s">
        <v>188</v>
      </c>
      <c r="E71" s="311"/>
      <c r="F71" s="311">
        <v>70</v>
      </c>
      <c r="G71" s="311"/>
      <c r="H71" s="311">
        <v>60</v>
      </c>
      <c r="I71" s="311">
        <f t="shared" si="7"/>
        <v>0</v>
      </c>
      <c r="J71" s="311">
        <f t="shared" si="8"/>
        <v>130</v>
      </c>
    </row>
    <row r="72" spans="1:10">
      <c r="A72" s="301" t="s">
        <v>2391</v>
      </c>
      <c r="B72" s="303" t="s">
        <v>176</v>
      </c>
      <c r="C72" s="333" t="s">
        <v>255</v>
      </c>
      <c r="D72" s="335" t="s">
        <v>256</v>
      </c>
      <c r="E72" s="311"/>
      <c r="F72" s="311"/>
      <c r="G72" s="311"/>
      <c r="H72" s="311">
        <v>30</v>
      </c>
      <c r="I72" s="311">
        <f t="shared" si="7"/>
        <v>0</v>
      </c>
      <c r="J72" s="311">
        <f t="shared" si="8"/>
        <v>30</v>
      </c>
    </row>
    <row r="73" spans="1:10">
      <c r="A73" s="301" t="s">
        <v>2391</v>
      </c>
      <c r="B73" s="303" t="s">
        <v>176</v>
      </c>
      <c r="C73" s="333" t="s">
        <v>189</v>
      </c>
      <c r="D73" s="334" t="s">
        <v>190</v>
      </c>
      <c r="E73" s="311"/>
      <c r="F73" s="311">
        <v>150</v>
      </c>
      <c r="G73" s="311"/>
      <c r="H73" s="311">
        <v>4500</v>
      </c>
      <c r="I73" s="311">
        <f t="shared" si="7"/>
        <v>0</v>
      </c>
      <c r="J73" s="311">
        <f t="shared" si="8"/>
        <v>4650</v>
      </c>
    </row>
    <row r="74" spans="1:10">
      <c r="A74" s="301" t="s">
        <v>2391</v>
      </c>
      <c r="B74" s="303" t="s">
        <v>176</v>
      </c>
      <c r="C74" s="314" t="s">
        <v>257</v>
      </c>
      <c r="D74" s="314" t="s">
        <v>258</v>
      </c>
      <c r="E74" s="311"/>
      <c r="F74" s="311"/>
      <c r="G74" s="311"/>
      <c r="H74" s="311">
        <v>2</v>
      </c>
      <c r="I74" s="311">
        <f t="shared" si="7"/>
        <v>0</v>
      </c>
      <c r="J74" s="311">
        <f t="shared" si="8"/>
        <v>2</v>
      </c>
    </row>
    <row r="75" spans="1:10">
      <c r="A75" s="301" t="s">
        <v>2391</v>
      </c>
      <c r="B75" s="303" t="s">
        <v>176</v>
      </c>
      <c r="C75" s="314" t="s">
        <v>259</v>
      </c>
      <c r="D75" s="314" t="s">
        <v>260</v>
      </c>
      <c r="E75" s="311"/>
      <c r="F75" s="311">
        <v>2</v>
      </c>
      <c r="G75" s="311"/>
      <c r="H75" s="311">
        <v>28</v>
      </c>
      <c r="I75" s="311">
        <f t="shared" si="7"/>
        <v>0</v>
      </c>
      <c r="J75" s="311">
        <f t="shared" si="8"/>
        <v>30</v>
      </c>
    </row>
    <row r="76" spans="1:10">
      <c r="A76" s="301" t="s">
        <v>2391</v>
      </c>
      <c r="B76" s="303" t="s">
        <v>176</v>
      </c>
      <c r="C76" s="314" t="s">
        <v>261</v>
      </c>
      <c r="D76" s="314" t="s">
        <v>262</v>
      </c>
      <c r="E76" s="311"/>
      <c r="F76" s="311">
        <v>1</v>
      </c>
      <c r="G76" s="311"/>
      <c r="H76" s="311">
        <v>200</v>
      </c>
      <c r="I76" s="311">
        <f t="shared" si="7"/>
        <v>0</v>
      </c>
      <c r="J76" s="311">
        <f t="shared" si="8"/>
        <v>201</v>
      </c>
    </row>
    <row r="77" spans="1:10">
      <c r="A77" s="301" t="s">
        <v>2391</v>
      </c>
      <c r="B77" s="303" t="s">
        <v>176</v>
      </c>
      <c r="C77" s="314" t="s">
        <v>263</v>
      </c>
      <c r="D77" s="314" t="s">
        <v>264</v>
      </c>
      <c r="E77" s="311"/>
      <c r="F77" s="311">
        <v>5</v>
      </c>
      <c r="G77" s="311"/>
      <c r="H77" s="311">
        <v>65</v>
      </c>
      <c r="I77" s="311">
        <f t="shared" si="7"/>
        <v>0</v>
      </c>
      <c r="J77" s="311">
        <f t="shared" si="8"/>
        <v>70</v>
      </c>
    </row>
    <row r="78" spans="1:10">
      <c r="A78" s="301" t="s">
        <v>2391</v>
      </c>
      <c r="B78" s="303" t="s">
        <v>176</v>
      </c>
      <c r="C78" s="314" t="s">
        <v>265</v>
      </c>
      <c r="D78" s="314" t="s">
        <v>266</v>
      </c>
      <c r="E78" s="311"/>
      <c r="F78" s="311"/>
      <c r="G78" s="311"/>
      <c r="H78" s="311">
        <v>15</v>
      </c>
      <c r="I78" s="311">
        <f t="shared" si="7"/>
        <v>0</v>
      </c>
      <c r="J78" s="311">
        <f t="shared" si="8"/>
        <v>15</v>
      </c>
    </row>
    <row r="79" spans="1:10">
      <c r="A79" s="301" t="s">
        <v>2391</v>
      </c>
      <c r="B79" s="303" t="s">
        <v>176</v>
      </c>
      <c r="C79" s="314" t="s">
        <v>267</v>
      </c>
      <c r="D79" s="314" t="s">
        <v>268</v>
      </c>
      <c r="E79" s="311"/>
      <c r="F79" s="311">
        <v>12</v>
      </c>
      <c r="G79" s="311"/>
      <c r="H79" s="311">
        <v>275</v>
      </c>
      <c r="I79" s="311">
        <f t="shared" si="7"/>
        <v>0</v>
      </c>
      <c r="J79" s="311">
        <f t="shared" si="8"/>
        <v>287</v>
      </c>
    </row>
    <row r="80" spans="1:10">
      <c r="A80" s="301" t="s">
        <v>2391</v>
      </c>
      <c r="B80" s="303" t="s">
        <v>176</v>
      </c>
      <c r="C80" s="314" t="s">
        <v>269</v>
      </c>
      <c r="D80" s="314" t="s">
        <v>270</v>
      </c>
      <c r="E80" s="311"/>
      <c r="F80" s="311">
        <v>12</v>
      </c>
      <c r="G80" s="311"/>
      <c r="H80" s="311">
        <v>275</v>
      </c>
      <c r="I80" s="311">
        <f t="shared" si="7"/>
        <v>0</v>
      </c>
      <c r="J80" s="311">
        <f t="shared" si="8"/>
        <v>287</v>
      </c>
    </row>
    <row r="81" spans="1:10">
      <c r="A81" s="301" t="s">
        <v>2391</v>
      </c>
      <c r="B81" s="303" t="s">
        <v>176</v>
      </c>
      <c r="C81" s="314" t="s">
        <v>271</v>
      </c>
      <c r="D81" s="304" t="s">
        <v>272</v>
      </c>
      <c r="E81" s="311"/>
      <c r="F81" s="311"/>
      <c r="G81" s="311"/>
      <c r="H81" s="311">
        <v>5</v>
      </c>
      <c r="I81" s="311">
        <f t="shared" si="7"/>
        <v>0</v>
      </c>
      <c r="J81" s="311">
        <f t="shared" si="8"/>
        <v>5</v>
      </c>
    </row>
    <row r="82" spans="1:10">
      <c r="A82" s="301" t="s">
        <v>2391</v>
      </c>
      <c r="B82" s="303" t="s">
        <v>176</v>
      </c>
      <c r="C82" s="314" t="s">
        <v>273</v>
      </c>
      <c r="D82" s="304" t="s">
        <v>274</v>
      </c>
      <c r="E82" s="311"/>
      <c r="F82" s="311"/>
      <c r="G82" s="311"/>
      <c r="H82" s="311">
        <v>5</v>
      </c>
      <c r="I82" s="311">
        <f t="shared" si="7"/>
        <v>0</v>
      </c>
      <c r="J82" s="311">
        <f t="shared" si="8"/>
        <v>5</v>
      </c>
    </row>
    <row r="83" spans="1:10">
      <c r="A83" s="301" t="s">
        <v>2391</v>
      </c>
      <c r="B83" s="303" t="s">
        <v>176</v>
      </c>
      <c r="C83" s="314" t="s">
        <v>275</v>
      </c>
      <c r="D83" s="314" t="s">
        <v>276</v>
      </c>
      <c r="E83" s="311"/>
      <c r="F83" s="311">
        <v>10</v>
      </c>
      <c r="G83" s="311"/>
      <c r="H83" s="311">
        <v>225</v>
      </c>
      <c r="I83" s="311">
        <f t="shared" si="7"/>
        <v>0</v>
      </c>
      <c r="J83" s="311">
        <f t="shared" si="8"/>
        <v>235</v>
      </c>
    </row>
    <row r="84" spans="1:10">
      <c r="A84" s="301" t="s">
        <v>2391</v>
      </c>
      <c r="B84" s="303" t="s">
        <v>176</v>
      </c>
      <c r="C84" s="314" t="s">
        <v>277</v>
      </c>
      <c r="D84" s="314" t="s">
        <v>278</v>
      </c>
      <c r="E84" s="311"/>
      <c r="F84" s="311">
        <v>8</v>
      </c>
      <c r="G84" s="311"/>
      <c r="H84" s="311">
        <v>62</v>
      </c>
      <c r="I84" s="311">
        <f t="shared" si="7"/>
        <v>0</v>
      </c>
      <c r="J84" s="311">
        <f t="shared" si="8"/>
        <v>70</v>
      </c>
    </row>
    <row r="85" spans="1:10">
      <c r="A85" s="301" t="s">
        <v>2391</v>
      </c>
      <c r="B85" s="303" t="s">
        <v>176</v>
      </c>
      <c r="C85" s="314" t="s">
        <v>279</v>
      </c>
      <c r="D85" s="314" t="s">
        <v>280</v>
      </c>
      <c r="E85" s="311"/>
      <c r="F85" s="311">
        <v>10</v>
      </c>
      <c r="G85" s="311"/>
      <c r="H85" s="311">
        <v>225</v>
      </c>
      <c r="I85" s="311">
        <f t="shared" si="7"/>
        <v>0</v>
      </c>
      <c r="J85" s="311">
        <f t="shared" si="8"/>
        <v>235</v>
      </c>
    </row>
    <row r="86" spans="1:10">
      <c r="A86" s="301" t="s">
        <v>2391</v>
      </c>
      <c r="B86" s="303" t="s">
        <v>176</v>
      </c>
      <c r="C86" s="314" t="s">
        <v>281</v>
      </c>
      <c r="D86" s="314" t="s">
        <v>282</v>
      </c>
      <c r="E86" s="311"/>
      <c r="F86" s="311">
        <v>100</v>
      </c>
      <c r="G86" s="311"/>
      <c r="H86" s="311">
        <v>1500</v>
      </c>
      <c r="I86" s="311">
        <f t="shared" si="7"/>
        <v>0</v>
      </c>
      <c r="J86" s="311">
        <f t="shared" si="8"/>
        <v>1600</v>
      </c>
    </row>
    <row r="87" spans="1:10">
      <c r="A87" s="301" t="s">
        <v>2391</v>
      </c>
      <c r="B87" s="303" t="s">
        <v>176</v>
      </c>
      <c r="C87" s="314">
        <v>60503001</v>
      </c>
      <c r="D87" s="314" t="s">
        <v>283</v>
      </c>
      <c r="E87" s="311"/>
      <c r="F87" s="311">
        <v>100</v>
      </c>
      <c r="G87" s="311"/>
      <c r="H87" s="311"/>
      <c r="I87" s="311">
        <f t="shared" si="7"/>
        <v>0</v>
      </c>
      <c r="J87" s="311">
        <f t="shared" si="8"/>
        <v>100</v>
      </c>
    </row>
    <row r="88" spans="1:10">
      <c r="A88" s="301" t="s">
        <v>2391</v>
      </c>
      <c r="B88" s="303" t="s">
        <v>176</v>
      </c>
      <c r="C88" s="314">
        <v>92179001</v>
      </c>
      <c r="D88" s="304" t="s">
        <v>191</v>
      </c>
      <c r="E88" s="330"/>
      <c r="F88" s="330"/>
      <c r="G88" s="311"/>
      <c r="H88" s="311">
        <v>10</v>
      </c>
      <c r="I88" s="311">
        <f t="shared" si="7"/>
        <v>0</v>
      </c>
      <c r="J88" s="311">
        <f t="shared" si="8"/>
        <v>10</v>
      </c>
    </row>
    <row r="89" spans="1:10">
      <c r="A89" s="301" t="s">
        <v>2391</v>
      </c>
      <c r="B89" s="303" t="s">
        <v>176</v>
      </c>
      <c r="C89" s="314">
        <v>92179002</v>
      </c>
      <c r="D89" s="304" t="s">
        <v>192</v>
      </c>
      <c r="E89" s="330"/>
      <c r="F89" s="330"/>
      <c r="G89" s="311"/>
      <c r="H89" s="311">
        <v>2</v>
      </c>
      <c r="I89" s="311">
        <f t="shared" si="7"/>
        <v>0</v>
      </c>
      <c r="J89" s="311">
        <f t="shared" si="8"/>
        <v>2</v>
      </c>
    </row>
    <row r="90" spans="1:10">
      <c r="A90" s="301" t="s">
        <v>2391</v>
      </c>
      <c r="B90" s="303" t="s">
        <v>176</v>
      </c>
      <c r="C90" s="333" t="s">
        <v>193</v>
      </c>
      <c r="D90" s="334" t="s">
        <v>194</v>
      </c>
      <c r="E90" s="311"/>
      <c r="F90" s="311">
        <v>10</v>
      </c>
      <c r="G90" s="311"/>
      <c r="H90" s="311"/>
      <c r="I90" s="311">
        <f t="shared" si="7"/>
        <v>0</v>
      </c>
      <c r="J90" s="311">
        <f t="shared" si="8"/>
        <v>10</v>
      </c>
    </row>
    <row r="91" spans="1:10">
      <c r="A91" s="301" t="s">
        <v>2391</v>
      </c>
      <c r="B91" s="303" t="s">
        <v>176</v>
      </c>
      <c r="C91" s="333" t="s">
        <v>195</v>
      </c>
      <c r="D91" s="334" t="s">
        <v>196</v>
      </c>
      <c r="E91" s="311"/>
      <c r="F91" s="311">
        <v>5</v>
      </c>
      <c r="G91" s="311"/>
      <c r="H91" s="311"/>
      <c r="I91" s="311">
        <f t="shared" si="7"/>
        <v>0</v>
      </c>
      <c r="J91" s="311">
        <f t="shared" si="8"/>
        <v>5</v>
      </c>
    </row>
    <row r="92" spans="1:10">
      <c r="A92" s="301" t="s">
        <v>2391</v>
      </c>
      <c r="B92" s="303" t="s">
        <v>176</v>
      </c>
      <c r="C92" s="314" t="s">
        <v>197</v>
      </c>
      <c r="D92" s="331" t="s">
        <v>198</v>
      </c>
      <c r="E92" s="311"/>
      <c r="F92" s="311">
        <v>5</v>
      </c>
      <c r="G92" s="311"/>
      <c r="H92" s="311"/>
      <c r="I92" s="311">
        <f t="shared" si="7"/>
        <v>0</v>
      </c>
      <c r="J92" s="311">
        <f t="shared" si="8"/>
        <v>5</v>
      </c>
    </row>
    <row r="93" spans="1:10">
      <c r="A93" s="301" t="s">
        <v>2391</v>
      </c>
      <c r="B93" s="303" t="s">
        <v>176</v>
      </c>
      <c r="C93" s="314" t="s">
        <v>199</v>
      </c>
      <c r="D93" s="331" t="s">
        <v>200</v>
      </c>
      <c r="E93" s="311"/>
      <c r="F93" s="311">
        <v>120</v>
      </c>
      <c r="G93" s="311"/>
      <c r="H93" s="311"/>
      <c r="I93" s="311">
        <f t="shared" si="7"/>
        <v>0</v>
      </c>
      <c r="J93" s="311">
        <f t="shared" si="8"/>
        <v>120</v>
      </c>
    </row>
    <row r="94" spans="1:10">
      <c r="A94" s="301" t="s">
        <v>2391</v>
      </c>
      <c r="B94" s="303" t="s">
        <v>176</v>
      </c>
      <c r="C94" s="333" t="s">
        <v>201</v>
      </c>
      <c r="D94" s="336" t="s">
        <v>202</v>
      </c>
      <c r="E94" s="311"/>
      <c r="F94" s="311">
        <v>1500</v>
      </c>
      <c r="G94" s="311"/>
      <c r="H94" s="311"/>
      <c r="I94" s="311">
        <f t="shared" si="7"/>
        <v>0</v>
      </c>
      <c r="J94" s="311">
        <f t="shared" si="8"/>
        <v>1500</v>
      </c>
    </row>
    <row r="95" spans="1:10">
      <c r="A95" s="301" t="s">
        <v>2391</v>
      </c>
      <c r="B95" s="303" t="s">
        <v>176</v>
      </c>
      <c r="C95" s="314" t="s">
        <v>284</v>
      </c>
      <c r="D95" s="304" t="s">
        <v>285</v>
      </c>
      <c r="E95" s="311"/>
      <c r="F95" s="311"/>
      <c r="G95" s="311"/>
      <c r="H95" s="311">
        <v>350</v>
      </c>
      <c r="I95" s="311">
        <f t="shared" si="7"/>
        <v>0</v>
      </c>
      <c r="J95" s="311">
        <f t="shared" si="8"/>
        <v>350</v>
      </c>
    </row>
    <row r="96" spans="1:10">
      <c r="A96" s="301"/>
      <c r="B96" s="323"/>
      <c r="C96" s="314"/>
      <c r="D96" s="304"/>
      <c r="E96" s="311"/>
      <c r="F96" s="311"/>
      <c r="G96" s="311"/>
      <c r="H96" s="311"/>
      <c r="I96" s="311"/>
      <c r="J96" s="311"/>
    </row>
    <row r="97" spans="1:10">
      <c r="A97" s="301"/>
      <c r="B97" s="323"/>
      <c r="C97" s="314"/>
      <c r="D97" s="330"/>
      <c r="E97" s="311"/>
      <c r="F97" s="311"/>
      <c r="G97" s="311"/>
      <c r="H97" s="311"/>
      <c r="I97" s="311"/>
      <c r="J97" s="311"/>
    </row>
    <row r="98" spans="1:10">
      <c r="A98" s="301" t="s">
        <v>2391</v>
      </c>
      <c r="B98" s="303" t="s">
        <v>203</v>
      </c>
      <c r="C98" s="314" t="s">
        <v>286</v>
      </c>
      <c r="D98" s="314" t="s">
        <v>287</v>
      </c>
      <c r="E98" s="311"/>
      <c r="F98" s="311"/>
      <c r="G98" s="311"/>
      <c r="H98" s="311">
        <v>20</v>
      </c>
      <c r="I98" s="311">
        <f>SUM(G98,E98)</f>
        <v>0</v>
      </c>
      <c r="J98" s="311">
        <f>SUM(F98,H98)</f>
        <v>20</v>
      </c>
    </row>
    <row r="99" spans="1:10">
      <c r="A99" s="301" t="s">
        <v>2391</v>
      </c>
      <c r="B99" s="303" t="s">
        <v>203</v>
      </c>
      <c r="C99" s="314" t="s">
        <v>288</v>
      </c>
      <c r="D99" s="314" t="s">
        <v>289</v>
      </c>
      <c r="E99" s="311"/>
      <c r="F99" s="311"/>
      <c r="G99" s="311"/>
      <c r="H99" s="311">
        <v>20</v>
      </c>
      <c r="I99" s="311">
        <f t="shared" ref="I99:I130" si="9">SUM(G99,E99)</f>
        <v>0</v>
      </c>
      <c r="J99" s="311">
        <f t="shared" ref="J99:J146" si="10">SUM(F99,H99)</f>
        <v>20</v>
      </c>
    </row>
    <row r="100" spans="1:10">
      <c r="A100" s="301" t="s">
        <v>2391</v>
      </c>
      <c r="B100" s="303" t="s">
        <v>203</v>
      </c>
      <c r="C100" s="314" t="s">
        <v>290</v>
      </c>
      <c r="D100" s="314" t="s">
        <v>291</v>
      </c>
      <c r="E100" s="311"/>
      <c r="F100" s="311"/>
      <c r="G100" s="311"/>
      <c r="H100" s="311">
        <v>90</v>
      </c>
      <c r="I100" s="311">
        <f t="shared" si="9"/>
        <v>0</v>
      </c>
      <c r="J100" s="311">
        <f t="shared" si="10"/>
        <v>90</v>
      </c>
    </row>
    <row r="101" spans="1:10">
      <c r="A101" s="301" t="s">
        <v>2391</v>
      </c>
      <c r="B101" s="303" t="s">
        <v>203</v>
      </c>
      <c r="C101" s="314" t="s">
        <v>292</v>
      </c>
      <c r="D101" s="314" t="s">
        <v>293</v>
      </c>
      <c r="E101" s="311"/>
      <c r="F101" s="311"/>
      <c r="G101" s="311"/>
      <c r="H101" s="311">
        <v>40</v>
      </c>
      <c r="I101" s="311">
        <f t="shared" si="9"/>
        <v>0</v>
      </c>
      <c r="J101" s="311">
        <f t="shared" si="10"/>
        <v>40</v>
      </c>
    </row>
    <row r="102" spans="1:10">
      <c r="A102" s="301" t="s">
        <v>2391</v>
      </c>
      <c r="B102" s="303" t="s">
        <v>203</v>
      </c>
      <c r="C102" s="314" t="s">
        <v>294</v>
      </c>
      <c r="D102" s="304" t="s">
        <v>295</v>
      </c>
      <c r="E102" s="311"/>
      <c r="F102" s="311"/>
      <c r="G102" s="311"/>
      <c r="H102" s="311">
        <v>2</v>
      </c>
      <c r="I102" s="311">
        <f t="shared" si="9"/>
        <v>0</v>
      </c>
      <c r="J102" s="311">
        <f t="shared" si="10"/>
        <v>2</v>
      </c>
    </row>
    <row r="103" spans="1:10">
      <c r="A103" s="301" t="s">
        <v>2391</v>
      </c>
      <c r="B103" s="303" t="s">
        <v>203</v>
      </c>
      <c r="C103" s="314" t="s">
        <v>296</v>
      </c>
      <c r="D103" s="304" t="s">
        <v>297</v>
      </c>
      <c r="E103" s="311"/>
      <c r="F103" s="311"/>
      <c r="G103" s="311"/>
      <c r="H103" s="311">
        <v>2</v>
      </c>
      <c r="I103" s="311">
        <f t="shared" si="9"/>
        <v>0</v>
      </c>
      <c r="J103" s="311">
        <f t="shared" si="10"/>
        <v>2</v>
      </c>
    </row>
    <row r="104" spans="1:10">
      <c r="A104" s="301" t="s">
        <v>2391</v>
      </c>
      <c r="B104" s="303" t="s">
        <v>203</v>
      </c>
      <c r="C104" s="314" t="s">
        <v>204</v>
      </c>
      <c r="D104" s="314" t="s">
        <v>205</v>
      </c>
      <c r="E104" s="311"/>
      <c r="F104" s="311"/>
      <c r="G104" s="311"/>
      <c r="H104" s="311">
        <v>100</v>
      </c>
      <c r="I104" s="311">
        <f t="shared" si="9"/>
        <v>0</v>
      </c>
      <c r="J104" s="311">
        <f t="shared" si="10"/>
        <v>100</v>
      </c>
    </row>
    <row r="105" spans="1:10">
      <c r="A105" s="301" t="s">
        <v>2391</v>
      </c>
      <c r="B105" s="303" t="s">
        <v>203</v>
      </c>
      <c r="C105" s="314" t="s">
        <v>298</v>
      </c>
      <c r="D105" s="314" t="s">
        <v>299</v>
      </c>
      <c r="E105" s="311"/>
      <c r="F105" s="311"/>
      <c r="G105" s="311"/>
      <c r="H105" s="311">
        <v>15</v>
      </c>
      <c r="I105" s="311">
        <f t="shared" si="9"/>
        <v>0</v>
      </c>
      <c r="J105" s="311">
        <f t="shared" si="10"/>
        <v>15</v>
      </c>
    </row>
    <row r="106" spans="1:10">
      <c r="A106" s="301" t="s">
        <v>2391</v>
      </c>
      <c r="B106" s="303" t="s">
        <v>203</v>
      </c>
      <c r="C106" s="314" t="s">
        <v>300</v>
      </c>
      <c r="D106" s="314" t="s">
        <v>301</v>
      </c>
      <c r="E106" s="311"/>
      <c r="F106" s="311"/>
      <c r="G106" s="311"/>
      <c r="H106" s="311">
        <v>2</v>
      </c>
      <c r="I106" s="311">
        <f t="shared" si="9"/>
        <v>0</v>
      </c>
      <c r="J106" s="311">
        <f t="shared" si="10"/>
        <v>2</v>
      </c>
    </row>
    <row r="107" spans="1:10">
      <c r="A107" s="301" t="s">
        <v>2391</v>
      </c>
      <c r="B107" s="303" t="s">
        <v>203</v>
      </c>
      <c r="C107" s="314" t="s">
        <v>302</v>
      </c>
      <c r="D107" s="314" t="s">
        <v>303</v>
      </c>
      <c r="E107" s="311"/>
      <c r="F107" s="311">
        <v>20</v>
      </c>
      <c r="G107" s="311"/>
      <c r="H107" s="311">
        <v>78</v>
      </c>
      <c r="I107" s="311">
        <f t="shared" si="9"/>
        <v>0</v>
      </c>
      <c r="J107" s="311">
        <f t="shared" si="10"/>
        <v>98</v>
      </c>
    </row>
    <row r="108" spans="1:10">
      <c r="A108" s="301" t="s">
        <v>2391</v>
      </c>
      <c r="B108" s="303" t="s">
        <v>203</v>
      </c>
      <c r="C108" s="314" t="s">
        <v>304</v>
      </c>
      <c r="D108" s="314" t="s">
        <v>305</v>
      </c>
      <c r="E108" s="311"/>
      <c r="F108" s="311"/>
      <c r="G108" s="311"/>
      <c r="H108" s="311">
        <v>3</v>
      </c>
      <c r="I108" s="311">
        <f t="shared" si="9"/>
        <v>0</v>
      </c>
      <c r="J108" s="311">
        <f t="shared" si="10"/>
        <v>3</v>
      </c>
    </row>
    <row r="109" spans="1:10">
      <c r="A109" s="301" t="s">
        <v>2391</v>
      </c>
      <c r="B109" s="303" t="s">
        <v>203</v>
      </c>
      <c r="C109" s="314">
        <v>600030</v>
      </c>
      <c r="D109" s="331" t="s">
        <v>206</v>
      </c>
      <c r="E109" s="311"/>
      <c r="F109" s="311"/>
      <c r="G109" s="311"/>
      <c r="H109" s="311">
        <v>1500</v>
      </c>
      <c r="I109" s="311">
        <f t="shared" si="9"/>
        <v>0</v>
      </c>
      <c r="J109" s="311">
        <f t="shared" si="10"/>
        <v>1500</v>
      </c>
    </row>
    <row r="110" spans="1:10">
      <c r="A110" s="301" t="s">
        <v>2391</v>
      </c>
      <c r="B110" s="303" t="s">
        <v>203</v>
      </c>
      <c r="C110" s="314">
        <v>600051</v>
      </c>
      <c r="D110" s="304" t="s">
        <v>207</v>
      </c>
      <c r="E110" s="311"/>
      <c r="F110" s="311"/>
      <c r="G110" s="311"/>
      <c r="H110" s="311">
        <v>1500</v>
      </c>
      <c r="I110" s="311">
        <f t="shared" si="9"/>
        <v>0</v>
      </c>
      <c r="J110" s="311">
        <f t="shared" si="10"/>
        <v>1500</v>
      </c>
    </row>
    <row r="111" spans="1:10">
      <c r="A111" s="301" t="s">
        <v>2391</v>
      </c>
      <c r="B111" s="303" t="s">
        <v>203</v>
      </c>
      <c r="C111" s="314">
        <v>600120</v>
      </c>
      <c r="D111" s="314" t="s">
        <v>306</v>
      </c>
      <c r="E111" s="311"/>
      <c r="F111" s="311"/>
      <c r="G111" s="311"/>
      <c r="H111" s="311">
        <v>36376</v>
      </c>
      <c r="I111" s="311">
        <f t="shared" si="9"/>
        <v>0</v>
      </c>
      <c r="J111" s="311">
        <f t="shared" si="10"/>
        <v>36376</v>
      </c>
    </row>
    <row r="112" spans="1:10">
      <c r="A112" s="301" t="s">
        <v>2391</v>
      </c>
      <c r="B112" s="303" t="s">
        <v>203</v>
      </c>
      <c r="C112" s="314">
        <v>600124</v>
      </c>
      <c r="D112" s="331" t="s">
        <v>208</v>
      </c>
      <c r="E112" s="311"/>
      <c r="F112" s="311"/>
      <c r="G112" s="311"/>
      <c r="H112" s="311">
        <v>36382</v>
      </c>
      <c r="I112" s="311">
        <f t="shared" si="9"/>
        <v>0</v>
      </c>
      <c r="J112" s="311">
        <f t="shared" si="10"/>
        <v>36382</v>
      </c>
    </row>
    <row r="113" spans="1:10">
      <c r="A113" s="301" t="s">
        <v>2391</v>
      </c>
      <c r="B113" s="303" t="s">
        <v>203</v>
      </c>
      <c r="C113" s="314">
        <v>600307</v>
      </c>
      <c r="D113" s="331" t="s">
        <v>209</v>
      </c>
      <c r="E113" s="311"/>
      <c r="F113" s="311"/>
      <c r="G113" s="311"/>
      <c r="H113" s="311">
        <v>36382</v>
      </c>
      <c r="I113" s="311">
        <f t="shared" si="9"/>
        <v>0</v>
      </c>
      <c r="J113" s="311">
        <f t="shared" si="10"/>
        <v>36382</v>
      </c>
    </row>
    <row r="114" spans="1:10">
      <c r="A114" s="301" t="s">
        <v>2391</v>
      </c>
      <c r="B114" s="303" t="s">
        <v>203</v>
      </c>
      <c r="C114" s="314">
        <v>600312</v>
      </c>
      <c r="D114" s="331" t="s">
        <v>210</v>
      </c>
      <c r="E114" s="311"/>
      <c r="F114" s="311"/>
      <c r="G114" s="311"/>
      <c r="H114" s="311">
        <v>36382</v>
      </c>
      <c r="I114" s="311">
        <f t="shared" si="9"/>
        <v>0</v>
      </c>
      <c r="J114" s="311">
        <f t="shared" si="10"/>
        <v>36382</v>
      </c>
    </row>
    <row r="115" spans="1:10">
      <c r="A115" s="301" t="s">
        <v>2391</v>
      </c>
      <c r="B115" s="303" t="s">
        <v>203</v>
      </c>
      <c r="C115" s="314" t="s">
        <v>211</v>
      </c>
      <c r="D115" s="331" t="s">
        <v>212</v>
      </c>
      <c r="E115" s="311"/>
      <c r="F115" s="311">
        <v>12</v>
      </c>
      <c r="G115" s="311"/>
      <c r="H115" s="311"/>
      <c r="I115" s="311">
        <f t="shared" si="9"/>
        <v>0</v>
      </c>
      <c r="J115" s="311">
        <f t="shared" si="10"/>
        <v>12</v>
      </c>
    </row>
    <row r="116" spans="1:10">
      <c r="A116" s="301" t="s">
        <v>2391</v>
      </c>
      <c r="B116" s="303" t="s">
        <v>203</v>
      </c>
      <c r="C116" s="314" t="s">
        <v>307</v>
      </c>
      <c r="D116" s="314" t="s">
        <v>308</v>
      </c>
      <c r="E116" s="311"/>
      <c r="F116" s="311"/>
      <c r="G116" s="311"/>
      <c r="H116" s="311">
        <v>1</v>
      </c>
      <c r="I116" s="311">
        <f t="shared" si="9"/>
        <v>0</v>
      </c>
      <c r="J116" s="311">
        <f t="shared" si="10"/>
        <v>1</v>
      </c>
    </row>
    <row r="117" spans="1:10">
      <c r="A117" s="301" t="s">
        <v>2391</v>
      </c>
      <c r="B117" s="303" t="s">
        <v>203</v>
      </c>
      <c r="C117" s="314" t="s">
        <v>309</v>
      </c>
      <c r="D117" s="314" t="s">
        <v>310</v>
      </c>
      <c r="E117" s="311"/>
      <c r="F117" s="311"/>
      <c r="G117" s="311"/>
      <c r="H117" s="311">
        <v>20</v>
      </c>
      <c r="I117" s="311">
        <f t="shared" si="9"/>
        <v>0</v>
      </c>
      <c r="J117" s="311">
        <f t="shared" si="10"/>
        <v>20</v>
      </c>
    </row>
    <row r="118" spans="1:10">
      <c r="A118" s="301" t="s">
        <v>2391</v>
      </c>
      <c r="B118" s="303" t="s">
        <v>203</v>
      </c>
      <c r="C118" s="314" t="s">
        <v>311</v>
      </c>
      <c r="D118" s="314" t="s">
        <v>312</v>
      </c>
      <c r="E118" s="311"/>
      <c r="F118" s="311">
        <v>10</v>
      </c>
      <c r="G118" s="311"/>
      <c r="H118" s="311">
        <v>78</v>
      </c>
      <c r="I118" s="311">
        <f t="shared" si="9"/>
        <v>0</v>
      </c>
      <c r="J118" s="311">
        <f t="shared" si="10"/>
        <v>88</v>
      </c>
    </row>
    <row r="119" spans="1:10">
      <c r="A119" s="301" t="s">
        <v>2391</v>
      </c>
      <c r="B119" s="303" t="s">
        <v>203</v>
      </c>
      <c r="C119" s="314" t="s">
        <v>215</v>
      </c>
      <c r="D119" s="331" t="s">
        <v>216</v>
      </c>
      <c r="E119" s="311"/>
      <c r="F119" s="311"/>
      <c r="G119" s="311"/>
      <c r="H119" s="311">
        <v>71928</v>
      </c>
      <c r="I119" s="311">
        <f t="shared" si="9"/>
        <v>0</v>
      </c>
      <c r="J119" s="311">
        <f t="shared" si="10"/>
        <v>71928</v>
      </c>
    </row>
    <row r="120" spans="1:10">
      <c r="A120" s="301" t="s">
        <v>2391</v>
      </c>
      <c r="B120" s="303" t="s">
        <v>203</v>
      </c>
      <c r="C120" s="314" t="s">
        <v>313</v>
      </c>
      <c r="D120" s="314" t="s">
        <v>314</v>
      </c>
      <c r="E120" s="311"/>
      <c r="F120" s="311"/>
      <c r="G120" s="311"/>
      <c r="H120" s="311">
        <v>5</v>
      </c>
      <c r="I120" s="311">
        <f t="shared" si="9"/>
        <v>0</v>
      </c>
      <c r="J120" s="311">
        <f t="shared" si="10"/>
        <v>5</v>
      </c>
    </row>
    <row r="121" spans="1:10">
      <c r="A121" s="301" t="s">
        <v>2391</v>
      </c>
      <c r="B121" s="303" t="s">
        <v>203</v>
      </c>
      <c r="C121" s="314" t="s">
        <v>315</v>
      </c>
      <c r="D121" s="314" t="s">
        <v>316</v>
      </c>
      <c r="E121" s="311"/>
      <c r="F121" s="311"/>
      <c r="G121" s="311"/>
      <c r="H121" s="311">
        <v>20</v>
      </c>
      <c r="I121" s="311">
        <f t="shared" si="9"/>
        <v>0</v>
      </c>
      <c r="J121" s="311">
        <f t="shared" si="10"/>
        <v>20</v>
      </c>
    </row>
    <row r="122" spans="1:10">
      <c r="A122" s="301" t="s">
        <v>2391</v>
      </c>
      <c r="B122" s="303" t="s">
        <v>203</v>
      </c>
      <c r="C122" s="314" t="s">
        <v>317</v>
      </c>
      <c r="D122" s="314" t="s">
        <v>318</v>
      </c>
      <c r="E122" s="311"/>
      <c r="F122" s="311"/>
      <c r="G122" s="311"/>
      <c r="H122" s="311">
        <v>16</v>
      </c>
      <c r="I122" s="311">
        <f t="shared" si="9"/>
        <v>0</v>
      </c>
      <c r="J122" s="311">
        <f t="shared" si="10"/>
        <v>16</v>
      </c>
    </row>
    <row r="123" spans="1:10">
      <c r="A123" s="301" t="s">
        <v>2391</v>
      </c>
      <c r="B123" s="303" t="s">
        <v>203</v>
      </c>
      <c r="C123" s="314" t="s">
        <v>319</v>
      </c>
      <c r="D123" s="304" t="s">
        <v>320</v>
      </c>
      <c r="E123" s="311"/>
      <c r="F123" s="311"/>
      <c r="G123" s="311"/>
      <c r="H123" s="311">
        <v>27</v>
      </c>
      <c r="I123" s="311">
        <f t="shared" si="9"/>
        <v>0</v>
      </c>
      <c r="J123" s="311">
        <f t="shared" si="10"/>
        <v>27</v>
      </c>
    </row>
    <row r="124" spans="1:10">
      <c r="A124" s="301" t="s">
        <v>2391</v>
      </c>
      <c r="B124" s="303" t="s">
        <v>203</v>
      </c>
      <c r="C124" s="314" t="s">
        <v>321</v>
      </c>
      <c r="D124" s="304" t="s">
        <v>322</v>
      </c>
      <c r="E124" s="311"/>
      <c r="F124" s="311"/>
      <c r="G124" s="311"/>
      <c r="H124" s="311">
        <v>25</v>
      </c>
      <c r="I124" s="311">
        <f t="shared" si="9"/>
        <v>0</v>
      </c>
      <c r="J124" s="311">
        <f t="shared" si="10"/>
        <v>25</v>
      </c>
    </row>
    <row r="125" spans="1:10">
      <c r="A125" s="301" t="s">
        <v>2391</v>
      </c>
      <c r="B125" s="303" t="s">
        <v>203</v>
      </c>
      <c r="C125" s="314" t="s">
        <v>323</v>
      </c>
      <c r="D125" s="304" t="s">
        <v>324</v>
      </c>
      <c r="E125" s="311"/>
      <c r="F125" s="311"/>
      <c r="G125" s="311"/>
      <c r="H125" s="311">
        <v>16</v>
      </c>
      <c r="I125" s="311">
        <f t="shared" si="9"/>
        <v>0</v>
      </c>
      <c r="J125" s="311">
        <f t="shared" si="10"/>
        <v>16</v>
      </c>
    </row>
    <row r="126" spans="1:10">
      <c r="A126" s="301" t="s">
        <v>2391</v>
      </c>
      <c r="B126" s="303" t="s">
        <v>203</v>
      </c>
      <c r="C126" s="314" t="s">
        <v>325</v>
      </c>
      <c r="D126" s="314" t="s">
        <v>326</v>
      </c>
      <c r="E126" s="311"/>
      <c r="F126" s="311">
        <v>30</v>
      </c>
      <c r="G126" s="311"/>
      <c r="H126" s="311">
        <v>320</v>
      </c>
      <c r="I126" s="311">
        <f t="shared" si="9"/>
        <v>0</v>
      </c>
      <c r="J126" s="311">
        <f t="shared" si="10"/>
        <v>350</v>
      </c>
    </row>
    <row r="127" spans="1:10">
      <c r="A127" s="301" t="s">
        <v>2391</v>
      </c>
      <c r="B127" s="303" t="s">
        <v>203</v>
      </c>
      <c r="C127" s="314" t="s">
        <v>327</v>
      </c>
      <c r="D127" s="314" t="s">
        <v>328</v>
      </c>
      <c r="E127" s="311"/>
      <c r="F127" s="311">
        <v>12</v>
      </c>
      <c r="G127" s="311"/>
      <c r="H127" s="311">
        <v>275</v>
      </c>
      <c r="I127" s="311">
        <f t="shared" si="9"/>
        <v>0</v>
      </c>
      <c r="J127" s="311">
        <f t="shared" si="10"/>
        <v>287</v>
      </c>
    </row>
    <row r="128" spans="1:10">
      <c r="A128" s="301" t="s">
        <v>2391</v>
      </c>
      <c r="B128" s="303" t="s">
        <v>203</v>
      </c>
      <c r="C128" s="314" t="s">
        <v>217</v>
      </c>
      <c r="D128" s="331" t="s">
        <v>218</v>
      </c>
      <c r="E128" s="311"/>
      <c r="F128" s="311"/>
      <c r="G128" s="311"/>
      <c r="H128" s="311">
        <v>13000</v>
      </c>
      <c r="I128" s="311">
        <f t="shared" si="9"/>
        <v>0</v>
      </c>
      <c r="J128" s="311">
        <f t="shared" si="10"/>
        <v>13000</v>
      </c>
    </row>
    <row r="129" spans="1:10">
      <c r="A129" s="301" t="s">
        <v>2391</v>
      </c>
      <c r="B129" s="303" t="s">
        <v>203</v>
      </c>
      <c r="C129" s="314" t="s">
        <v>219</v>
      </c>
      <c r="D129" s="331" t="s">
        <v>220</v>
      </c>
      <c r="E129" s="311"/>
      <c r="F129" s="311"/>
      <c r="G129" s="311"/>
      <c r="H129" s="311">
        <v>36382</v>
      </c>
      <c r="I129" s="311">
        <f t="shared" si="9"/>
        <v>0</v>
      </c>
      <c r="J129" s="311">
        <f t="shared" si="10"/>
        <v>36382</v>
      </c>
    </row>
    <row r="130" spans="1:10" ht="25.5">
      <c r="A130" s="301" t="s">
        <v>2391</v>
      </c>
      <c r="B130" s="303" t="s">
        <v>203</v>
      </c>
      <c r="C130" s="314" t="s">
        <v>221</v>
      </c>
      <c r="D130" s="331" t="s">
        <v>222</v>
      </c>
      <c r="E130" s="311"/>
      <c r="F130" s="311"/>
      <c r="G130" s="311"/>
      <c r="H130" s="311">
        <v>36389</v>
      </c>
      <c r="I130" s="311">
        <f t="shared" si="9"/>
        <v>0</v>
      </c>
      <c r="J130" s="311">
        <f t="shared" si="10"/>
        <v>36389</v>
      </c>
    </row>
    <row r="131" spans="1:10">
      <c r="A131" s="301" t="s">
        <v>2391</v>
      </c>
      <c r="B131" s="303" t="s">
        <v>203</v>
      </c>
      <c r="C131" s="314" t="s">
        <v>223</v>
      </c>
      <c r="D131" s="304" t="s">
        <v>224</v>
      </c>
      <c r="E131" s="311"/>
      <c r="F131" s="311"/>
      <c r="G131" s="311"/>
      <c r="H131" s="311">
        <v>36435</v>
      </c>
      <c r="I131" s="311">
        <f t="shared" ref="I131:I148" si="11">SUM(G131,E131)</f>
        <v>0</v>
      </c>
      <c r="J131" s="311">
        <f t="shared" si="10"/>
        <v>36435</v>
      </c>
    </row>
    <row r="132" spans="1:10">
      <c r="A132" s="301" t="s">
        <v>2391</v>
      </c>
      <c r="B132" s="303" t="s">
        <v>203</v>
      </c>
      <c r="C132" s="304" t="s">
        <v>225</v>
      </c>
      <c r="D132" s="304" t="s">
        <v>226</v>
      </c>
      <c r="E132" s="311"/>
      <c r="F132" s="311"/>
      <c r="G132" s="311"/>
      <c r="H132" s="311">
        <v>4000</v>
      </c>
      <c r="I132" s="311">
        <f t="shared" si="11"/>
        <v>0</v>
      </c>
      <c r="J132" s="311">
        <f t="shared" si="10"/>
        <v>4000</v>
      </c>
    </row>
    <row r="133" spans="1:10" ht="25.5">
      <c r="A133" s="301" t="s">
        <v>2391</v>
      </c>
      <c r="B133" s="303" t="s">
        <v>203</v>
      </c>
      <c r="C133" s="314" t="s">
        <v>229</v>
      </c>
      <c r="D133" s="304" t="s">
        <v>230</v>
      </c>
      <c r="E133" s="311"/>
      <c r="F133" s="311"/>
      <c r="G133" s="311"/>
      <c r="H133" s="311">
        <v>700</v>
      </c>
      <c r="I133" s="311">
        <f t="shared" si="11"/>
        <v>0</v>
      </c>
      <c r="J133" s="311">
        <f t="shared" si="10"/>
        <v>700</v>
      </c>
    </row>
    <row r="134" spans="1:10">
      <c r="A134" s="301" t="s">
        <v>2391</v>
      </c>
      <c r="B134" s="303" t="s">
        <v>203</v>
      </c>
      <c r="C134" s="314" t="s">
        <v>231</v>
      </c>
      <c r="D134" s="304" t="s">
        <v>232</v>
      </c>
      <c r="E134" s="311"/>
      <c r="F134" s="311">
        <v>5</v>
      </c>
      <c r="G134" s="311"/>
      <c r="H134" s="311">
        <v>8000</v>
      </c>
      <c r="I134" s="311">
        <f t="shared" si="11"/>
        <v>0</v>
      </c>
      <c r="J134" s="311">
        <f t="shared" si="10"/>
        <v>8005</v>
      </c>
    </row>
    <row r="135" spans="1:10">
      <c r="A135" s="301" t="s">
        <v>2391</v>
      </c>
      <c r="B135" s="303" t="s">
        <v>203</v>
      </c>
      <c r="C135" s="314" t="s">
        <v>233</v>
      </c>
      <c r="D135" s="304" t="s">
        <v>234</v>
      </c>
      <c r="E135" s="311"/>
      <c r="F135" s="311">
        <v>15</v>
      </c>
      <c r="G135" s="311"/>
      <c r="H135" s="311">
        <v>9000</v>
      </c>
      <c r="I135" s="311">
        <f t="shared" si="11"/>
        <v>0</v>
      </c>
      <c r="J135" s="311">
        <f t="shared" si="10"/>
        <v>9015</v>
      </c>
    </row>
    <row r="136" spans="1:10">
      <c r="A136" s="301" t="s">
        <v>2391</v>
      </c>
      <c r="B136" s="303" t="s">
        <v>203</v>
      </c>
      <c r="C136" s="314" t="s">
        <v>329</v>
      </c>
      <c r="D136" s="304" t="s">
        <v>330</v>
      </c>
      <c r="E136" s="311"/>
      <c r="F136" s="311"/>
      <c r="G136" s="311"/>
      <c r="H136" s="311">
        <v>20</v>
      </c>
      <c r="I136" s="311">
        <f t="shared" si="11"/>
        <v>0</v>
      </c>
      <c r="J136" s="311">
        <f t="shared" si="10"/>
        <v>20</v>
      </c>
    </row>
    <row r="137" spans="1:10">
      <c r="A137" s="301" t="s">
        <v>2391</v>
      </c>
      <c r="B137" s="303" t="s">
        <v>203</v>
      </c>
      <c r="C137" s="314" t="s">
        <v>235</v>
      </c>
      <c r="D137" s="304" t="s">
        <v>236</v>
      </c>
      <c r="E137" s="311"/>
      <c r="F137" s="311">
        <v>10</v>
      </c>
      <c r="G137" s="311"/>
      <c r="H137" s="311">
        <v>1200</v>
      </c>
      <c r="I137" s="311">
        <f t="shared" si="11"/>
        <v>0</v>
      </c>
      <c r="J137" s="311">
        <f t="shared" si="10"/>
        <v>1210</v>
      </c>
    </row>
    <row r="138" spans="1:10">
      <c r="A138" s="301" t="s">
        <v>2391</v>
      </c>
      <c r="B138" s="303" t="s">
        <v>203</v>
      </c>
      <c r="C138" s="314" t="s">
        <v>237</v>
      </c>
      <c r="D138" s="304" t="s">
        <v>238</v>
      </c>
      <c r="E138" s="311"/>
      <c r="F138" s="311">
        <v>10</v>
      </c>
      <c r="G138" s="311"/>
      <c r="H138" s="311">
        <v>20000</v>
      </c>
      <c r="I138" s="311">
        <f t="shared" si="11"/>
        <v>0</v>
      </c>
      <c r="J138" s="311">
        <f t="shared" si="10"/>
        <v>20010</v>
      </c>
    </row>
    <row r="139" spans="1:10" ht="25.5">
      <c r="A139" s="301" t="s">
        <v>2391</v>
      </c>
      <c r="B139" s="303" t="s">
        <v>203</v>
      </c>
      <c r="C139" s="314" t="s">
        <v>239</v>
      </c>
      <c r="D139" s="304" t="s">
        <v>240</v>
      </c>
      <c r="E139" s="311"/>
      <c r="F139" s="311">
        <v>55</v>
      </c>
      <c r="G139" s="311"/>
      <c r="H139" s="311">
        <v>16500</v>
      </c>
      <c r="I139" s="311">
        <f t="shared" si="11"/>
        <v>0</v>
      </c>
      <c r="J139" s="311">
        <f t="shared" si="10"/>
        <v>16555</v>
      </c>
    </row>
    <row r="140" spans="1:10">
      <c r="A140" s="301" t="s">
        <v>2391</v>
      </c>
      <c r="B140" s="303" t="s">
        <v>203</v>
      </c>
      <c r="C140" s="314" t="s">
        <v>331</v>
      </c>
      <c r="D140" s="304" t="s">
        <v>332</v>
      </c>
      <c r="E140" s="311"/>
      <c r="F140" s="311"/>
      <c r="G140" s="311"/>
      <c r="H140" s="311">
        <v>1000</v>
      </c>
      <c r="I140" s="311">
        <f t="shared" si="11"/>
        <v>0</v>
      </c>
      <c r="J140" s="311">
        <f t="shared" si="10"/>
        <v>1000</v>
      </c>
    </row>
    <row r="141" spans="1:10" ht="25.5">
      <c r="A141" s="301" t="s">
        <v>2391</v>
      </c>
      <c r="B141" s="303" t="s">
        <v>203</v>
      </c>
      <c r="C141" s="314" t="s">
        <v>241</v>
      </c>
      <c r="D141" s="304" t="s">
        <v>242</v>
      </c>
      <c r="E141" s="311"/>
      <c r="F141" s="311">
        <v>1</v>
      </c>
      <c r="G141" s="311"/>
      <c r="H141" s="311">
        <v>2999</v>
      </c>
      <c r="I141" s="311">
        <f t="shared" si="11"/>
        <v>0</v>
      </c>
      <c r="J141" s="311">
        <f t="shared" si="10"/>
        <v>3000</v>
      </c>
    </row>
    <row r="142" spans="1:10" ht="25.5">
      <c r="A142" s="301" t="s">
        <v>2391</v>
      </c>
      <c r="B142" s="303" t="s">
        <v>203</v>
      </c>
      <c r="C142" s="314" t="s">
        <v>333</v>
      </c>
      <c r="D142" s="304" t="s">
        <v>334</v>
      </c>
      <c r="E142" s="311"/>
      <c r="F142" s="311"/>
      <c r="G142" s="311"/>
      <c r="H142" s="311">
        <v>2</v>
      </c>
      <c r="I142" s="311">
        <f t="shared" si="11"/>
        <v>0</v>
      </c>
      <c r="J142" s="311">
        <f t="shared" si="10"/>
        <v>2</v>
      </c>
    </row>
    <row r="143" spans="1:10">
      <c r="A143" s="301" t="s">
        <v>2391</v>
      </c>
      <c r="B143" s="303" t="s">
        <v>203</v>
      </c>
      <c r="C143" s="314" t="s">
        <v>335</v>
      </c>
      <c r="D143" s="304" t="s">
        <v>336</v>
      </c>
      <c r="E143" s="311"/>
      <c r="F143" s="311"/>
      <c r="G143" s="311"/>
      <c r="H143" s="311">
        <v>20</v>
      </c>
      <c r="I143" s="311">
        <f t="shared" si="11"/>
        <v>0</v>
      </c>
      <c r="J143" s="311">
        <f t="shared" si="10"/>
        <v>20</v>
      </c>
    </row>
    <row r="144" spans="1:10">
      <c r="A144" s="301" t="s">
        <v>2391</v>
      </c>
      <c r="B144" s="303" t="s">
        <v>203</v>
      </c>
      <c r="C144" s="314" t="s">
        <v>337</v>
      </c>
      <c r="D144" s="304" t="s">
        <v>338</v>
      </c>
      <c r="E144" s="311"/>
      <c r="F144" s="311"/>
      <c r="G144" s="311"/>
      <c r="H144" s="311">
        <v>20</v>
      </c>
      <c r="I144" s="311">
        <f t="shared" si="11"/>
        <v>0</v>
      </c>
      <c r="J144" s="311">
        <f t="shared" si="10"/>
        <v>20</v>
      </c>
    </row>
    <row r="145" spans="1:10" ht="25.5">
      <c r="A145" s="301" t="s">
        <v>2391</v>
      </c>
      <c r="B145" s="303" t="s">
        <v>203</v>
      </c>
      <c r="C145" s="314" t="s">
        <v>243</v>
      </c>
      <c r="D145" s="304" t="s">
        <v>244</v>
      </c>
      <c r="E145" s="311"/>
      <c r="F145" s="311">
        <v>7</v>
      </c>
      <c r="G145" s="311"/>
      <c r="H145" s="311">
        <v>30000</v>
      </c>
      <c r="I145" s="311">
        <f t="shared" si="11"/>
        <v>0</v>
      </c>
      <c r="J145" s="311">
        <f t="shared" si="10"/>
        <v>30007</v>
      </c>
    </row>
    <row r="146" spans="1:10" ht="25.5">
      <c r="A146" s="301" t="s">
        <v>2391</v>
      </c>
      <c r="B146" s="303" t="s">
        <v>203</v>
      </c>
      <c r="C146" s="314" t="s">
        <v>339</v>
      </c>
      <c r="D146" s="304" t="s">
        <v>334</v>
      </c>
      <c r="E146" s="311"/>
      <c r="F146" s="311">
        <v>17</v>
      </c>
      <c r="G146" s="311"/>
      <c r="H146" s="311">
        <v>2483</v>
      </c>
      <c r="I146" s="311">
        <f t="shared" si="11"/>
        <v>0</v>
      </c>
      <c r="J146" s="311">
        <f t="shared" si="10"/>
        <v>2500</v>
      </c>
    </row>
    <row r="147" spans="1:10">
      <c r="A147" s="301" t="s">
        <v>2391</v>
      </c>
      <c r="B147" s="303" t="s">
        <v>203</v>
      </c>
      <c r="C147" s="314" t="s">
        <v>340</v>
      </c>
      <c r="D147" s="304" t="s">
        <v>341</v>
      </c>
      <c r="E147" s="311"/>
      <c r="F147" s="311"/>
      <c r="G147" s="311"/>
      <c r="H147" s="311">
        <v>30</v>
      </c>
      <c r="I147" s="311">
        <f t="shared" si="11"/>
        <v>0</v>
      </c>
      <c r="J147" s="311">
        <f t="shared" ref="J147:J148" si="12">SUM(F147,H147)</f>
        <v>30</v>
      </c>
    </row>
    <row r="148" spans="1:10">
      <c r="A148" s="301" t="s">
        <v>2391</v>
      </c>
      <c r="B148" s="303" t="s">
        <v>203</v>
      </c>
      <c r="C148" s="314" t="s">
        <v>342</v>
      </c>
      <c r="D148" s="304" t="s">
        <v>343</v>
      </c>
      <c r="E148" s="311"/>
      <c r="F148" s="311"/>
      <c r="G148" s="311"/>
      <c r="H148" s="311">
        <v>10</v>
      </c>
      <c r="I148" s="311">
        <f t="shared" si="11"/>
        <v>0</v>
      </c>
      <c r="J148" s="311">
        <f t="shared" si="12"/>
        <v>10</v>
      </c>
    </row>
    <row r="149" spans="1:10">
      <c r="A149" s="323"/>
      <c r="B149" s="323"/>
      <c r="C149" s="314"/>
      <c r="D149" s="304"/>
      <c r="E149" s="311"/>
      <c r="F149" s="311"/>
      <c r="G149" s="311"/>
      <c r="H149" s="311"/>
      <c r="I149" s="311"/>
      <c r="J149" s="311"/>
    </row>
    <row r="150" spans="1:10">
      <c r="A150" s="323"/>
      <c r="B150" s="323"/>
      <c r="C150" s="314"/>
      <c r="D150" s="308"/>
      <c r="E150" s="311"/>
      <c r="F150" s="311"/>
      <c r="G150" s="311"/>
      <c r="H150" s="311"/>
      <c r="I150" s="311"/>
      <c r="J150" s="311"/>
    </row>
    <row r="151" spans="1:10" ht="25.5">
      <c r="A151" s="302" t="s">
        <v>57</v>
      </c>
      <c r="B151" s="303" t="s">
        <v>176</v>
      </c>
      <c r="C151" s="314" t="s">
        <v>183</v>
      </c>
      <c r="D151" s="321" t="s">
        <v>184</v>
      </c>
      <c r="E151" s="311"/>
      <c r="F151" s="311">
        <v>5</v>
      </c>
      <c r="G151" s="311"/>
      <c r="H151" s="311">
        <v>15</v>
      </c>
      <c r="I151" s="311">
        <f>SUM(E151,G151)</f>
        <v>0</v>
      </c>
      <c r="J151" s="311">
        <f>SUM(F151,H151)</f>
        <v>20</v>
      </c>
    </row>
    <row r="152" spans="1:10">
      <c r="A152" s="302" t="s">
        <v>57</v>
      </c>
      <c r="B152" s="303" t="s">
        <v>176</v>
      </c>
      <c r="C152" s="314" t="s">
        <v>344</v>
      </c>
      <c r="D152" s="314" t="s">
        <v>345</v>
      </c>
      <c r="E152" s="311"/>
      <c r="F152" s="311">
        <v>10</v>
      </c>
      <c r="G152" s="311"/>
      <c r="H152" s="311">
        <v>100</v>
      </c>
      <c r="I152" s="311">
        <f t="shared" ref="I152:I159" si="13">SUM(E152,G152)</f>
        <v>0</v>
      </c>
      <c r="J152" s="311">
        <f t="shared" ref="J152:J159" si="14">SUM(F152,H152)</f>
        <v>110</v>
      </c>
    </row>
    <row r="153" spans="1:10">
      <c r="A153" s="302" t="s">
        <v>57</v>
      </c>
      <c r="B153" s="303" t="s">
        <v>176</v>
      </c>
      <c r="C153" s="314" t="s">
        <v>346</v>
      </c>
      <c r="D153" s="314" t="s">
        <v>347</v>
      </c>
      <c r="E153" s="311"/>
      <c r="F153" s="311">
        <v>200</v>
      </c>
      <c r="G153" s="311"/>
      <c r="H153" s="311">
        <v>120</v>
      </c>
      <c r="I153" s="311">
        <f t="shared" si="13"/>
        <v>0</v>
      </c>
      <c r="J153" s="311">
        <f t="shared" si="14"/>
        <v>320</v>
      </c>
    </row>
    <row r="154" spans="1:10">
      <c r="A154" s="302" t="s">
        <v>57</v>
      </c>
      <c r="B154" s="303" t="s">
        <v>176</v>
      </c>
      <c r="C154" s="314" t="s">
        <v>348</v>
      </c>
      <c r="D154" s="314" t="s">
        <v>349</v>
      </c>
      <c r="E154" s="311"/>
      <c r="F154" s="311">
        <v>100</v>
      </c>
      <c r="G154" s="311"/>
      <c r="H154" s="311">
        <v>40</v>
      </c>
      <c r="I154" s="311">
        <f t="shared" si="13"/>
        <v>0</v>
      </c>
      <c r="J154" s="311">
        <f t="shared" si="14"/>
        <v>140</v>
      </c>
    </row>
    <row r="155" spans="1:10">
      <c r="A155" s="302" t="s">
        <v>57</v>
      </c>
      <c r="B155" s="303" t="s">
        <v>176</v>
      </c>
      <c r="C155" s="314" t="s">
        <v>185</v>
      </c>
      <c r="D155" s="314" t="s">
        <v>186</v>
      </c>
      <c r="E155" s="311"/>
      <c r="F155" s="311">
        <v>4000</v>
      </c>
      <c r="G155" s="311"/>
      <c r="H155" s="311">
        <v>1618</v>
      </c>
      <c r="I155" s="311">
        <f t="shared" si="13"/>
        <v>0</v>
      </c>
      <c r="J155" s="311">
        <f t="shared" si="14"/>
        <v>5618</v>
      </c>
    </row>
    <row r="156" spans="1:10">
      <c r="A156" s="302" t="s">
        <v>57</v>
      </c>
      <c r="B156" s="303" t="s">
        <v>176</v>
      </c>
      <c r="C156" s="314" t="s">
        <v>253</v>
      </c>
      <c r="D156" s="314" t="s">
        <v>254</v>
      </c>
      <c r="E156" s="311"/>
      <c r="F156" s="311"/>
      <c r="G156" s="311"/>
      <c r="H156" s="311">
        <v>300</v>
      </c>
      <c r="I156" s="311">
        <f t="shared" si="13"/>
        <v>0</v>
      </c>
      <c r="J156" s="311">
        <f t="shared" si="14"/>
        <v>300</v>
      </c>
    </row>
    <row r="157" spans="1:10">
      <c r="A157" s="302" t="s">
        <v>57</v>
      </c>
      <c r="B157" s="303" t="s">
        <v>176</v>
      </c>
      <c r="C157" s="333" t="s">
        <v>350</v>
      </c>
      <c r="D157" s="337" t="s">
        <v>351</v>
      </c>
      <c r="E157" s="311"/>
      <c r="F157" s="311">
        <v>10</v>
      </c>
      <c r="G157" s="311"/>
      <c r="H157" s="311">
        <v>40</v>
      </c>
      <c r="I157" s="311">
        <f t="shared" si="13"/>
        <v>0</v>
      </c>
      <c r="J157" s="311">
        <f t="shared" si="14"/>
        <v>50</v>
      </c>
    </row>
    <row r="158" spans="1:10">
      <c r="A158" s="302" t="s">
        <v>57</v>
      </c>
      <c r="B158" s="303" t="s">
        <v>176</v>
      </c>
      <c r="C158" s="333" t="s">
        <v>189</v>
      </c>
      <c r="D158" s="334" t="s">
        <v>190</v>
      </c>
      <c r="E158" s="311"/>
      <c r="F158" s="311">
        <v>340</v>
      </c>
      <c r="G158" s="311"/>
      <c r="H158" s="311">
        <v>1500</v>
      </c>
      <c r="I158" s="311">
        <f t="shared" si="13"/>
        <v>0</v>
      </c>
      <c r="J158" s="311">
        <f t="shared" si="14"/>
        <v>1840</v>
      </c>
    </row>
    <row r="159" spans="1:10">
      <c r="A159" s="302" t="s">
        <v>57</v>
      </c>
      <c r="B159" s="303" t="s">
        <v>176</v>
      </c>
      <c r="C159" s="333" t="s">
        <v>201</v>
      </c>
      <c r="D159" s="336" t="s">
        <v>202</v>
      </c>
      <c r="E159" s="311"/>
      <c r="F159" s="311">
        <v>1700</v>
      </c>
      <c r="G159" s="311"/>
      <c r="H159" s="311"/>
      <c r="I159" s="311">
        <f t="shared" si="13"/>
        <v>0</v>
      </c>
      <c r="J159" s="311">
        <f t="shared" si="14"/>
        <v>1700</v>
      </c>
    </row>
    <row r="160" spans="1:10">
      <c r="A160" s="323"/>
      <c r="B160" s="323"/>
      <c r="C160" s="314"/>
      <c r="D160" s="304"/>
      <c r="E160" s="311"/>
      <c r="F160" s="311"/>
      <c r="G160" s="311"/>
      <c r="H160" s="311"/>
      <c r="I160" s="311"/>
      <c r="J160" s="311"/>
    </row>
    <row r="161" spans="1:10">
      <c r="A161" s="323"/>
      <c r="B161" s="323"/>
      <c r="C161" s="314"/>
      <c r="D161" s="330"/>
      <c r="E161" s="311"/>
      <c r="F161" s="311"/>
      <c r="G161" s="311"/>
      <c r="H161" s="311"/>
      <c r="I161" s="311"/>
      <c r="J161" s="311"/>
    </row>
    <row r="162" spans="1:10">
      <c r="A162" s="302" t="s">
        <v>57</v>
      </c>
      <c r="B162" s="303" t="s">
        <v>203</v>
      </c>
      <c r="C162" s="314" t="s">
        <v>286</v>
      </c>
      <c r="D162" s="314" t="s">
        <v>287</v>
      </c>
      <c r="E162" s="311"/>
      <c r="F162" s="311"/>
      <c r="G162" s="311"/>
      <c r="H162" s="311">
        <v>10</v>
      </c>
      <c r="I162" s="311">
        <f>SUM(G162,E162)</f>
        <v>0</v>
      </c>
      <c r="J162" s="311">
        <f>SUM(F162,H162)</f>
        <v>10</v>
      </c>
    </row>
    <row r="163" spans="1:10">
      <c r="A163" s="302" t="s">
        <v>57</v>
      </c>
      <c r="B163" s="303" t="s">
        <v>203</v>
      </c>
      <c r="C163" s="314" t="s">
        <v>288</v>
      </c>
      <c r="D163" s="314" t="s">
        <v>289</v>
      </c>
      <c r="E163" s="311"/>
      <c r="F163" s="311"/>
      <c r="G163" s="311"/>
      <c r="H163" s="311">
        <v>10</v>
      </c>
      <c r="I163" s="311">
        <f t="shared" ref="I163:I171" si="15">SUM(G163,E163)</f>
        <v>0</v>
      </c>
      <c r="J163" s="311">
        <f t="shared" ref="J163:J166" si="16">SUM(F163,H163)</f>
        <v>10</v>
      </c>
    </row>
    <row r="164" spans="1:10">
      <c r="A164" s="302" t="s">
        <v>57</v>
      </c>
      <c r="B164" s="303" t="s">
        <v>203</v>
      </c>
      <c r="C164" s="314" t="s">
        <v>290</v>
      </c>
      <c r="D164" s="314" t="s">
        <v>291</v>
      </c>
      <c r="E164" s="311"/>
      <c r="F164" s="311"/>
      <c r="G164" s="311"/>
      <c r="H164" s="311">
        <v>30</v>
      </c>
      <c r="I164" s="311">
        <f t="shared" si="15"/>
        <v>0</v>
      </c>
      <c r="J164" s="311">
        <f t="shared" si="16"/>
        <v>30</v>
      </c>
    </row>
    <row r="165" spans="1:10">
      <c r="A165" s="302" t="s">
        <v>57</v>
      </c>
      <c r="B165" s="303" t="s">
        <v>203</v>
      </c>
      <c r="C165" s="314" t="s">
        <v>292</v>
      </c>
      <c r="D165" s="314" t="s">
        <v>293</v>
      </c>
      <c r="E165" s="311"/>
      <c r="F165" s="311">
        <v>15</v>
      </c>
      <c r="G165" s="311"/>
      <c r="H165" s="311">
        <v>80</v>
      </c>
      <c r="I165" s="311">
        <f t="shared" si="15"/>
        <v>0</v>
      </c>
      <c r="J165" s="311">
        <f t="shared" si="16"/>
        <v>95</v>
      </c>
    </row>
    <row r="166" spans="1:10">
      <c r="A166" s="302" t="s">
        <v>57</v>
      </c>
      <c r="B166" s="303" t="s">
        <v>203</v>
      </c>
      <c r="C166" s="314" t="s">
        <v>294</v>
      </c>
      <c r="D166" s="304" t="s">
        <v>295</v>
      </c>
      <c r="E166" s="311"/>
      <c r="F166" s="311"/>
      <c r="G166" s="311"/>
      <c r="H166" s="311">
        <v>2</v>
      </c>
      <c r="I166" s="311">
        <f t="shared" si="15"/>
        <v>0</v>
      </c>
      <c r="J166" s="311">
        <f t="shared" si="16"/>
        <v>2</v>
      </c>
    </row>
    <row r="167" spans="1:10">
      <c r="A167" s="302" t="s">
        <v>57</v>
      </c>
      <c r="B167" s="303" t="s">
        <v>203</v>
      </c>
      <c r="C167" s="314" t="s">
        <v>296</v>
      </c>
      <c r="D167" s="304" t="s">
        <v>297</v>
      </c>
      <c r="E167" s="311"/>
      <c r="F167" s="311"/>
      <c r="G167" s="311"/>
      <c r="H167" s="311">
        <v>2</v>
      </c>
      <c r="I167" s="311">
        <f t="shared" si="15"/>
        <v>0</v>
      </c>
      <c r="J167" s="311">
        <f t="shared" ref="I167:J188" si="17">SUM(F167,H167)</f>
        <v>2</v>
      </c>
    </row>
    <row r="168" spans="1:10">
      <c r="A168" s="302" t="s">
        <v>57</v>
      </c>
      <c r="B168" s="303" t="s">
        <v>203</v>
      </c>
      <c r="C168" s="314" t="s">
        <v>204</v>
      </c>
      <c r="D168" s="314" t="s">
        <v>205</v>
      </c>
      <c r="E168" s="311"/>
      <c r="F168" s="311"/>
      <c r="G168" s="311"/>
      <c r="H168" s="311">
        <v>25</v>
      </c>
      <c r="I168" s="311">
        <f t="shared" si="15"/>
        <v>0</v>
      </c>
      <c r="J168" s="311">
        <f t="shared" si="17"/>
        <v>25</v>
      </c>
    </row>
    <row r="169" spans="1:10">
      <c r="A169" s="302" t="s">
        <v>57</v>
      </c>
      <c r="B169" s="303" t="s">
        <v>203</v>
      </c>
      <c r="C169" s="314" t="s">
        <v>261</v>
      </c>
      <c r="D169" s="314" t="s">
        <v>262</v>
      </c>
      <c r="E169" s="311"/>
      <c r="F169" s="311">
        <v>2</v>
      </c>
      <c r="G169" s="311"/>
      <c r="H169" s="311">
        <v>60</v>
      </c>
      <c r="I169" s="311">
        <f t="shared" si="15"/>
        <v>0</v>
      </c>
      <c r="J169" s="311">
        <f t="shared" si="17"/>
        <v>62</v>
      </c>
    </row>
    <row r="170" spans="1:10">
      <c r="A170" s="302" t="s">
        <v>57</v>
      </c>
      <c r="B170" s="303" t="s">
        <v>203</v>
      </c>
      <c r="C170" s="314" t="s">
        <v>215</v>
      </c>
      <c r="D170" s="331" t="s">
        <v>216</v>
      </c>
      <c r="E170" s="311"/>
      <c r="F170" s="311"/>
      <c r="G170" s="311"/>
      <c r="H170" s="311">
        <v>1096</v>
      </c>
      <c r="I170" s="311">
        <f t="shared" si="15"/>
        <v>0</v>
      </c>
      <c r="J170" s="311">
        <f t="shared" si="17"/>
        <v>1096</v>
      </c>
    </row>
    <row r="171" spans="1:10">
      <c r="A171" s="302" t="s">
        <v>57</v>
      </c>
      <c r="B171" s="303" t="s">
        <v>203</v>
      </c>
      <c r="C171" s="314" t="s">
        <v>315</v>
      </c>
      <c r="D171" s="314" t="s">
        <v>316</v>
      </c>
      <c r="E171" s="311"/>
      <c r="F171" s="311"/>
      <c r="G171" s="311"/>
      <c r="H171" s="311">
        <v>12</v>
      </c>
      <c r="I171" s="311">
        <f t="shared" si="15"/>
        <v>0</v>
      </c>
      <c r="J171" s="311">
        <f t="shared" si="17"/>
        <v>12</v>
      </c>
    </row>
    <row r="172" spans="1:10">
      <c r="A172" s="302" t="s">
        <v>57</v>
      </c>
      <c r="B172" s="303" t="s">
        <v>203</v>
      </c>
      <c r="C172" s="314" t="s">
        <v>317</v>
      </c>
      <c r="D172" s="314" t="s">
        <v>318</v>
      </c>
      <c r="E172" s="311"/>
      <c r="F172" s="311"/>
      <c r="G172" s="311"/>
      <c r="H172" s="311">
        <v>12</v>
      </c>
      <c r="I172" s="311">
        <f t="shared" ref="I172:I178" si="18">SUM(G172,E172)</f>
        <v>0</v>
      </c>
      <c r="J172" s="311">
        <f t="shared" si="17"/>
        <v>12</v>
      </c>
    </row>
    <row r="173" spans="1:10">
      <c r="A173" s="302" t="s">
        <v>57</v>
      </c>
      <c r="B173" s="303" t="s">
        <v>203</v>
      </c>
      <c r="C173" s="314" t="s">
        <v>284</v>
      </c>
      <c r="D173" s="304" t="s">
        <v>285</v>
      </c>
      <c r="E173" s="311"/>
      <c r="F173" s="311"/>
      <c r="G173" s="311"/>
      <c r="H173" s="311">
        <v>100</v>
      </c>
      <c r="I173" s="311">
        <f t="shared" si="18"/>
        <v>0</v>
      </c>
      <c r="J173" s="311">
        <f t="shared" si="17"/>
        <v>100</v>
      </c>
    </row>
    <row r="174" spans="1:10">
      <c r="A174" s="302" t="s">
        <v>57</v>
      </c>
      <c r="B174" s="303" t="s">
        <v>203</v>
      </c>
      <c r="C174" s="314" t="s">
        <v>319</v>
      </c>
      <c r="D174" s="304" t="s">
        <v>320</v>
      </c>
      <c r="E174" s="311"/>
      <c r="F174" s="311"/>
      <c r="G174" s="311"/>
      <c r="H174" s="311">
        <v>20</v>
      </c>
      <c r="I174" s="311">
        <f t="shared" si="18"/>
        <v>0</v>
      </c>
      <c r="J174" s="311">
        <f t="shared" si="17"/>
        <v>20</v>
      </c>
    </row>
    <row r="175" spans="1:10">
      <c r="A175" s="302" t="s">
        <v>57</v>
      </c>
      <c r="B175" s="303" t="s">
        <v>203</v>
      </c>
      <c r="C175" s="304" t="s">
        <v>225</v>
      </c>
      <c r="D175" s="304" t="s">
        <v>226</v>
      </c>
      <c r="E175" s="311"/>
      <c r="F175" s="311"/>
      <c r="G175" s="311"/>
      <c r="H175" s="311">
        <v>900</v>
      </c>
      <c r="I175" s="311">
        <f t="shared" si="18"/>
        <v>0</v>
      </c>
      <c r="J175" s="311">
        <f t="shared" si="17"/>
        <v>900</v>
      </c>
    </row>
    <row r="176" spans="1:10" ht="25.5">
      <c r="A176" s="302" t="s">
        <v>57</v>
      </c>
      <c r="B176" s="303" t="s">
        <v>203</v>
      </c>
      <c r="C176" s="314" t="s">
        <v>229</v>
      </c>
      <c r="D176" s="304" t="s">
        <v>230</v>
      </c>
      <c r="E176" s="311"/>
      <c r="F176" s="311">
        <v>5</v>
      </c>
      <c r="G176" s="311"/>
      <c r="H176" s="311">
        <v>70</v>
      </c>
      <c r="I176" s="311">
        <f t="shared" si="18"/>
        <v>0</v>
      </c>
      <c r="J176" s="311">
        <f t="shared" si="17"/>
        <v>75</v>
      </c>
    </row>
    <row r="177" spans="1:10">
      <c r="A177" s="302" t="s">
        <v>57</v>
      </c>
      <c r="B177" s="303" t="s">
        <v>203</v>
      </c>
      <c r="C177" s="314" t="s">
        <v>352</v>
      </c>
      <c r="D177" s="304" t="s">
        <v>353</v>
      </c>
      <c r="E177" s="311"/>
      <c r="F177" s="311"/>
      <c r="G177" s="311"/>
      <c r="H177" s="311">
        <v>10</v>
      </c>
      <c r="I177" s="311">
        <f t="shared" si="18"/>
        <v>0</v>
      </c>
      <c r="J177" s="311">
        <f t="shared" si="17"/>
        <v>10</v>
      </c>
    </row>
    <row r="178" spans="1:10">
      <c r="A178" s="302" t="s">
        <v>57</v>
      </c>
      <c r="B178" s="303" t="s">
        <v>203</v>
      </c>
      <c r="C178" s="314" t="s">
        <v>231</v>
      </c>
      <c r="D178" s="304" t="s">
        <v>232</v>
      </c>
      <c r="E178" s="311"/>
      <c r="F178" s="311"/>
      <c r="G178" s="311"/>
      <c r="H178" s="311">
        <v>1200</v>
      </c>
      <c r="I178" s="311">
        <f t="shared" si="18"/>
        <v>0</v>
      </c>
      <c r="J178" s="311">
        <f t="shared" si="17"/>
        <v>1200</v>
      </c>
    </row>
    <row r="179" spans="1:10">
      <c r="A179" s="302" t="s">
        <v>57</v>
      </c>
      <c r="B179" s="303" t="s">
        <v>203</v>
      </c>
      <c r="C179" s="314" t="s">
        <v>233</v>
      </c>
      <c r="D179" s="304" t="s">
        <v>234</v>
      </c>
      <c r="E179" s="311"/>
      <c r="F179" s="311">
        <v>10</v>
      </c>
      <c r="G179" s="311"/>
      <c r="H179" s="311">
        <v>910</v>
      </c>
      <c r="I179" s="311">
        <f t="shared" si="17"/>
        <v>0</v>
      </c>
      <c r="J179" s="311">
        <f t="shared" si="17"/>
        <v>920</v>
      </c>
    </row>
    <row r="180" spans="1:10">
      <c r="A180" s="302" t="s">
        <v>57</v>
      </c>
      <c r="B180" s="303" t="s">
        <v>203</v>
      </c>
      <c r="C180" s="314" t="s">
        <v>329</v>
      </c>
      <c r="D180" s="304" t="s">
        <v>330</v>
      </c>
      <c r="E180" s="311"/>
      <c r="F180" s="311">
        <v>2</v>
      </c>
      <c r="G180" s="311"/>
      <c r="H180" s="311">
        <v>70</v>
      </c>
      <c r="I180" s="311">
        <f t="shared" si="17"/>
        <v>0</v>
      </c>
      <c r="J180" s="311">
        <f t="shared" si="17"/>
        <v>72</v>
      </c>
    </row>
    <row r="181" spans="1:10">
      <c r="A181" s="302" t="s">
        <v>57</v>
      </c>
      <c r="B181" s="303" t="s">
        <v>203</v>
      </c>
      <c r="C181" s="314" t="s">
        <v>235</v>
      </c>
      <c r="D181" s="304" t="s">
        <v>236</v>
      </c>
      <c r="E181" s="311"/>
      <c r="F181" s="311">
        <v>20</v>
      </c>
      <c r="G181" s="311"/>
      <c r="H181" s="311">
        <v>1500</v>
      </c>
      <c r="I181" s="311">
        <f t="shared" si="17"/>
        <v>0</v>
      </c>
      <c r="J181" s="311">
        <f t="shared" si="17"/>
        <v>1520</v>
      </c>
    </row>
    <row r="182" spans="1:10">
      <c r="A182" s="302" t="s">
        <v>57</v>
      </c>
      <c r="B182" s="303" t="s">
        <v>203</v>
      </c>
      <c r="C182" s="314" t="s">
        <v>237</v>
      </c>
      <c r="D182" s="304" t="s">
        <v>238</v>
      </c>
      <c r="E182" s="311"/>
      <c r="F182" s="311">
        <v>40</v>
      </c>
      <c r="G182" s="311"/>
      <c r="H182" s="311">
        <v>4000</v>
      </c>
      <c r="I182" s="311">
        <f t="shared" si="17"/>
        <v>0</v>
      </c>
      <c r="J182" s="311">
        <f t="shared" si="17"/>
        <v>4040</v>
      </c>
    </row>
    <row r="183" spans="1:10" ht="25.5">
      <c r="A183" s="302" t="s">
        <v>57</v>
      </c>
      <c r="B183" s="303" t="s">
        <v>203</v>
      </c>
      <c r="C183" s="314" t="s">
        <v>239</v>
      </c>
      <c r="D183" s="304" t="s">
        <v>240</v>
      </c>
      <c r="E183" s="311"/>
      <c r="F183" s="311">
        <v>50</v>
      </c>
      <c r="G183" s="311"/>
      <c r="H183" s="311">
        <v>4500</v>
      </c>
      <c r="I183" s="311">
        <f t="shared" si="17"/>
        <v>0</v>
      </c>
      <c r="J183" s="311">
        <f t="shared" si="17"/>
        <v>4550</v>
      </c>
    </row>
    <row r="184" spans="1:10">
      <c r="A184" s="302" t="s">
        <v>57</v>
      </c>
      <c r="B184" s="303" t="s">
        <v>203</v>
      </c>
      <c r="C184" s="314" t="s">
        <v>331</v>
      </c>
      <c r="D184" s="304" t="s">
        <v>332</v>
      </c>
      <c r="E184" s="311"/>
      <c r="F184" s="311">
        <v>5</v>
      </c>
      <c r="G184" s="311"/>
      <c r="H184" s="311">
        <v>700</v>
      </c>
      <c r="I184" s="311">
        <f t="shared" si="17"/>
        <v>0</v>
      </c>
      <c r="J184" s="311">
        <f t="shared" si="17"/>
        <v>705</v>
      </c>
    </row>
    <row r="185" spans="1:10" ht="25.5">
      <c r="A185" s="302" t="s">
        <v>57</v>
      </c>
      <c r="B185" s="303" t="s">
        <v>203</v>
      </c>
      <c r="C185" s="314" t="s">
        <v>241</v>
      </c>
      <c r="D185" s="304" t="s">
        <v>242</v>
      </c>
      <c r="E185" s="311"/>
      <c r="F185" s="311">
        <v>7</v>
      </c>
      <c r="G185" s="311"/>
      <c r="H185" s="311">
        <v>1000</v>
      </c>
      <c r="I185" s="311">
        <f t="shared" si="17"/>
        <v>0</v>
      </c>
      <c r="J185" s="311">
        <f t="shared" si="17"/>
        <v>1007</v>
      </c>
    </row>
    <row r="186" spans="1:10" ht="25.5">
      <c r="A186" s="302" t="s">
        <v>57</v>
      </c>
      <c r="B186" s="303" t="s">
        <v>203</v>
      </c>
      <c r="C186" s="314" t="s">
        <v>243</v>
      </c>
      <c r="D186" s="304" t="s">
        <v>244</v>
      </c>
      <c r="E186" s="311"/>
      <c r="F186" s="311">
        <v>100</v>
      </c>
      <c r="G186" s="311"/>
      <c r="H186" s="311">
        <v>12000</v>
      </c>
      <c r="I186" s="311">
        <f t="shared" si="17"/>
        <v>0</v>
      </c>
      <c r="J186" s="311">
        <f t="shared" si="17"/>
        <v>12100</v>
      </c>
    </row>
    <row r="187" spans="1:10">
      <c r="A187" s="302" t="s">
        <v>57</v>
      </c>
      <c r="B187" s="303" t="s">
        <v>203</v>
      </c>
      <c r="C187" s="314" t="s">
        <v>340</v>
      </c>
      <c r="D187" s="304" t="s">
        <v>341</v>
      </c>
      <c r="E187" s="311"/>
      <c r="F187" s="311">
        <v>10</v>
      </c>
      <c r="G187" s="311"/>
      <c r="H187" s="311">
        <v>50</v>
      </c>
      <c r="I187" s="311">
        <f t="shared" si="17"/>
        <v>0</v>
      </c>
      <c r="J187" s="311">
        <f t="shared" ref="J187:J188" si="19">SUM(F187,H187)</f>
        <v>60</v>
      </c>
    </row>
    <row r="188" spans="1:10">
      <c r="A188" s="302" t="s">
        <v>57</v>
      </c>
      <c r="B188" s="303" t="s">
        <v>203</v>
      </c>
      <c r="C188" s="314" t="s">
        <v>342</v>
      </c>
      <c r="D188" s="304" t="s">
        <v>343</v>
      </c>
      <c r="E188" s="311"/>
      <c r="F188" s="311">
        <v>5</v>
      </c>
      <c r="G188" s="311"/>
      <c r="H188" s="311">
        <v>30</v>
      </c>
      <c r="I188" s="311">
        <f t="shared" si="17"/>
        <v>0</v>
      </c>
      <c r="J188" s="311">
        <f t="shared" si="19"/>
        <v>35</v>
      </c>
    </row>
    <row r="189" spans="1:10">
      <c r="A189" s="323"/>
      <c r="B189" s="323"/>
      <c r="C189" s="314"/>
      <c r="D189" s="304"/>
      <c r="E189" s="311"/>
      <c r="F189" s="311"/>
      <c r="G189" s="311"/>
      <c r="H189" s="311"/>
      <c r="I189" s="311"/>
      <c r="J189" s="311"/>
    </row>
    <row r="190" spans="1:10">
      <c r="A190" s="323"/>
      <c r="B190" s="323"/>
      <c r="C190" s="314"/>
      <c r="D190" s="308"/>
      <c r="E190" s="311"/>
      <c r="F190" s="311"/>
      <c r="G190" s="311"/>
      <c r="H190" s="311"/>
      <c r="I190" s="311"/>
      <c r="J190" s="311"/>
    </row>
    <row r="191" spans="1:10">
      <c r="A191" s="301" t="s">
        <v>159</v>
      </c>
      <c r="B191" s="303" t="s">
        <v>176</v>
      </c>
      <c r="C191" s="314" t="s">
        <v>177</v>
      </c>
      <c r="D191" s="304" t="s">
        <v>178</v>
      </c>
      <c r="E191" s="311"/>
      <c r="F191" s="311"/>
      <c r="G191" s="311"/>
      <c r="H191" s="311">
        <v>7</v>
      </c>
      <c r="I191" s="311">
        <f>SUM(E191,G191)</f>
        <v>0</v>
      </c>
      <c r="J191" s="311">
        <f>SUM(F191,H191)</f>
        <v>7</v>
      </c>
    </row>
    <row r="192" spans="1:10">
      <c r="A192" s="301" t="s">
        <v>159</v>
      </c>
      <c r="B192" s="303" t="s">
        <v>176</v>
      </c>
      <c r="C192" s="314" t="s">
        <v>251</v>
      </c>
      <c r="D192" s="304" t="s">
        <v>252</v>
      </c>
      <c r="E192" s="311"/>
      <c r="F192" s="311"/>
      <c r="G192" s="311"/>
      <c r="H192" s="311">
        <v>5</v>
      </c>
      <c r="I192" s="311">
        <f t="shared" ref="I192:I210" si="20">SUM(E192,G192)</f>
        <v>0</v>
      </c>
      <c r="J192" s="311">
        <f t="shared" ref="J192:J208" si="21">SUM(F192,H192)</f>
        <v>5</v>
      </c>
    </row>
    <row r="193" spans="1:10">
      <c r="A193" s="301" t="s">
        <v>159</v>
      </c>
      <c r="B193" s="303" t="s">
        <v>176</v>
      </c>
      <c r="C193" s="314" t="s">
        <v>179</v>
      </c>
      <c r="D193" s="304" t="s">
        <v>180</v>
      </c>
      <c r="E193" s="311"/>
      <c r="F193" s="311"/>
      <c r="G193" s="311"/>
      <c r="H193" s="311">
        <v>30</v>
      </c>
      <c r="I193" s="311">
        <f t="shared" si="20"/>
        <v>0</v>
      </c>
      <c r="J193" s="311">
        <f t="shared" si="21"/>
        <v>30</v>
      </c>
    </row>
    <row r="194" spans="1:10">
      <c r="A194" s="301" t="s">
        <v>159</v>
      </c>
      <c r="B194" s="303" t="s">
        <v>176</v>
      </c>
      <c r="C194" s="314" t="s">
        <v>181</v>
      </c>
      <c r="D194" s="314" t="s">
        <v>182</v>
      </c>
      <c r="E194" s="311"/>
      <c r="F194" s="311"/>
      <c r="G194" s="311"/>
      <c r="H194" s="311">
        <v>30</v>
      </c>
      <c r="I194" s="311">
        <f t="shared" si="20"/>
        <v>0</v>
      </c>
      <c r="J194" s="311">
        <f t="shared" si="21"/>
        <v>30</v>
      </c>
    </row>
    <row r="195" spans="1:10" ht="25.5">
      <c r="A195" s="301" t="s">
        <v>159</v>
      </c>
      <c r="B195" s="303" t="s">
        <v>176</v>
      </c>
      <c r="C195" s="314" t="s">
        <v>183</v>
      </c>
      <c r="D195" s="321" t="s">
        <v>184</v>
      </c>
      <c r="E195" s="311"/>
      <c r="F195" s="311"/>
      <c r="G195" s="311"/>
      <c r="H195" s="311">
        <v>236</v>
      </c>
      <c r="I195" s="311">
        <f t="shared" si="20"/>
        <v>0</v>
      </c>
      <c r="J195" s="311">
        <f t="shared" si="21"/>
        <v>236</v>
      </c>
    </row>
    <row r="196" spans="1:10">
      <c r="A196" s="301" t="s">
        <v>159</v>
      </c>
      <c r="B196" s="303" t="s">
        <v>176</v>
      </c>
      <c r="C196" s="314" t="s">
        <v>344</v>
      </c>
      <c r="D196" s="314" t="s">
        <v>345</v>
      </c>
      <c r="E196" s="311"/>
      <c r="F196" s="311"/>
      <c r="G196" s="311"/>
      <c r="H196" s="311">
        <v>94</v>
      </c>
      <c r="I196" s="311">
        <f t="shared" si="20"/>
        <v>0</v>
      </c>
      <c r="J196" s="311">
        <f t="shared" si="21"/>
        <v>94</v>
      </c>
    </row>
    <row r="197" spans="1:10">
      <c r="A197" s="301" t="s">
        <v>159</v>
      </c>
      <c r="B197" s="303" t="s">
        <v>176</v>
      </c>
      <c r="C197" s="314" t="s">
        <v>346</v>
      </c>
      <c r="D197" s="314" t="s">
        <v>347</v>
      </c>
      <c r="E197" s="311"/>
      <c r="F197" s="311"/>
      <c r="G197" s="311"/>
      <c r="H197" s="311">
        <v>108</v>
      </c>
      <c r="I197" s="311">
        <f t="shared" si="20"/>
        <v>0</v>
      </c>
      <c r="J197" s="311">
        <f t="shared" si="21"/>
        <v>108</v>
      </c>
    </row>
    <row r="198" spans="1:10">
      <c r="A198" s="301" t="s">
        <v>159</v>
      </c>
      <c r="B198" s="303" t="s">
        <v>176</v>
      </c>
      <c r="C198" s="314" t="s">
        <v>348</v>
      </c>
      <c r="D198" s="314" t="s">
        <v>349</v>
      </c>
      <c r="E198" s="311"/>
      <c r="F198" s="311"/>
      <c r="G198" s="311"/>
      <c r="H198" s="311">
        <v>30</v>
      </c>
      <c r="I198" s="311">
        <f t="shared" si="20"/>
        <v>0</v>
      </c>
      <c r="J198" s="311">
        <f t="shared" si="21"/>
        <v>30</v>
      </c>
    </row>
    <row r="199" spans="1:10">
      <c r="A199" s="301" t="s">
        <v>159</v>
      </c>
      <c r="B199" s="303" t="s">
        <v>176</v>
      </c>
      <c r="C199" s="314" t="s">
        <v>185</v>
      </c>
      <c r="D199" s="314" t="s">
        <v>186</v>
      </c>
      <c r="E199" s="311"/>
      <c r="F199" s="311"/>
      <c r="G199" s="311"/>
      <c r="H199" s="311">
        <v>430</v>
      </c>
      <c r="I199" s="311">
        <f t="shared" si="20"/>
        <v>0</v>
      </c>
      <c r="J199" s="311">
        <f t="shared" si="21"/>
        <v>430</v>
      </c>
    </row>
    <row r="200" spans="1:10">
      <c r="A200" s="301" t="s">
        <v>159</v>
      </c>
      <c r="B200" s="303" t="s">
        <v>176</v>
      </c>
      <c r="C200" s="333" t="s">
        <v>187</v>
      </c>
      <c r="D200" s="334" t="s">
        <v>188</v>
      </c>
      <c r="E200" s="311"/>
      <c r="F200" s="311"/>
      <c r="G200" s="311"/>
      <c r="H200" s="311">
        <v>10</v>
      </c>
      <c r="I200" s="311">
        <f t="shared" si="20"/>
        <v>0</v>
      </c>
      <c r="J200" s="311">
        <f t="shared" si="21"/>
        <v>10</v>
      </c>
    </row>
    <row r="201" spans="1:10">
      <c r="A201" s="301" t="s">
        <v>159</v>
      </c>
      <c r="B201" s="303" t="s">
        <v>176</v>
      </c>
      <c r="C201" s="333" t="s">
        <v>189</v>
      </c>
      <c r="D201" s="334" t="s">
        <v>190</v>
      </c>
      <c r="E201" s="311"/>
      <c r="F201" s="311"/>
      <c r="G201" s="311"/>
      <c r="H201" s="311">
        <v>233</v>
      </c>
      <c r="I201" s="311">
        <f t="shared" si="20"/>
        <v>0</v>
      </c>
      <c r="J201" s="311">
        <f t="shared" si="21"/>
        <v>233</v>
      </c>
    </row>
    <row r="202" spans="1:10">
      <c r="A202" s="301" t="s">
        <v>159</v>
      </c>
      <c r="B202" s="303" t="s">
        <v>176</v>
      </c>
      <c r="C202" s="314" t="s">
        <v>263</v>
      </c>
      <c r="D202" s="314" t="s">
        <v>264</v>
      </c>
      <c r="E202" s="311"/>
      <c r="F202" s="311"/>
      <c r="G202" s="311"/>
      <c r="H202" s="311">
        <v>15</v>
      </c>
      <c r="I202" s="311">
        <f t="shared" si="20"/>
        <v>0</v>
      </c>
      <c r="J202" s="311">
        <f t="shared" si="21"/>
        <v>15</v>
      </c>
    </row>
    <row r="203" spans="1:10">
      <c r="A203" s="301" t="s">
        <v>159</v>
      </c>
      <c r="B203" s="303" t="s">
        <v>176</v>
      </c>
      <c r="C203" s="314" t="s">
        <v>267</v>
      </c>
      <c r="D203" s="314" t="s">
        <v>268</v>
      </c>
      <c r="E203" s="311"/>
      <c r="F203" s="311"/>
      <c r="G203" s="311"/>
      <c r="H203" s="311">
        <v>5</v>
      </c>
      <c r="I203" s="311">
        <f t="shared" si="20"/>
        <v>0</v>
      </c>
      <c r="J203" s="311">
        <f t="shared" si="21"/>
        <v>5</v>
      </c>
    </row>
    <row r="204" spans="1:10">
      <c r="A204" s="301" t="s">
        <v>159</v>
      </c>
      <c r="B204" s="303" t="s">
        <v>176</v>
      </c>
      <c r="C204" s="314" t="s">
        <v>269</v>
      </c>
      <c r="D204" s="314" t="s">
        <v>270</v>
      </c>
      <c r="E204" s="311"/>
      <c r="F204" s="311"/>
      <c r="G204" s="311"/>
      <c r="H204" s="311">
        <v>5</v>
      </c>
      <c r="I204" s="311">
        <f t="shared" si="20"/>
        <v>0</v>
      </c>
      <c r="J204" s="311">
        <f t="shared" si="21"/>
        <v>5</v>
      </c>
    </row>
    <row r="205" spans="1:10">
      <c r="A205" s="301" t="s">
        <v>159</v>
      </c>
      <c r="B205" s="303" t="s">
        <v>176</v>
      </c>
      <c r="C205" s="314" t="s">
        <v>275</v>
      </c>
      <c r="D205" s="314" t="s">
        <v>276</v>
      </c>
      <c r="E205" s="311"/>
      <c r="F205" s="311"/>
      <c r="G205" s="311"/>
      <c r="H205" s="311">
        <v>5</v>
      </c>
      <c r="I205" s="311">
        <f t="shared" si="20"/>
        <v>0</v>
      </c>
      <c r="J205" s="311">
        <f t="shared" si="21"/>
        <v>5</v>
      </c>
    </row>
    <row r="206" spans="1:10">
      <c r="A206" s="301" t="s">
        <v>159</v>
      </c>
      <c r="B206" s="303" t="s">
        <v>176</v>
      </c>
      <c r="C206" s="314" t="s">
        <v>277</v>
      </c>
      <c r="D206" s="314" t="s">
        <v>278</v>
      </c>
      <c r="E206" s="311"/>
      <c r="F206" s="311"/>
      <c r="G206" s="311"/>
      <c r="H206" s="311">
        <v>5</v>
      </c>
      <c r="I206" s="311">
        <f t="shared" si="20"/>
        <v>0</v>
      </c>
      <c r="J206" s="311">
        <f t="shared" si="21"/>
        <v>5</v>
      </c>
    </row>
    <row r="207" spans="1:10">
      <c r="A207" s="301" t="s">
        <v>159</v>
      </c>
      <c r="B207" s="303" t="s">
        <v>176</v>
      </c>
      <c r="C207" s="314" t="s">
        <v>279</v>
      </c>
      <c r="D207" s="314" t="s">
        <v>280</v>
      </c>
      <c r="E207" s="311"/>
      <c r="F207" s="311"/>
      <c r="G207" s="311"/>
      <c r="H207" s="311">
        <v>5</v>
      </c>
      <c r="I207" s="311">
        <f t="shared" si="20"/>
        <v>0</v>
      </c>
      <c r="J207" s="311">
        <f t="shared" si="21"/>
        <v>5</v>
      </c>
    </row>
    <row r="208" spans="1:10">
      <c r="A208" s="301" t="s">
        <v>159</v>
      </c>
      <c r="B208" s="303" t="s">
        <v>176</v>
      </c>
      <c r="C208" s="314" t="s">
        <v>281</v>
      </c>
      <c r="D208" s="314" t="s">
        <v>282</v>
      </c>
      <c r="E208" s="311"/>
      <c r="F208" s="311"/>
      <c r="G208" s="311"/>
      <c r="H208" s="311">
        <v>25</v>
      </c>
      <c r="I208" s="311">
        <f t="shared" si="20"/>
        <v>0</v>
      </c>
      <c r="J208" s="311">
        <f t="shared" si="21"/>
        <v>25</v>
      </c>
    </row>
    <row r="209" spans="1:10">
      <c r="A209" s="301" t="s">
        <v>159</v>
      </c>
      <c r="B209" s="303" t="s">
        <v>176</v>
      </c>
      <c r="C209" s="314">
        <v>92179001</v>
      </c>
      <c r="D209" s="304" t="s">
        <v>191</v>
      </c>
      <c r="E209" s="330"/>
      <c r="F209" s="330"/>
      <c r="G209" s="311"/>
      <c r="H209" s="311">
        <v>5</v>
      </c>
      <c r="I209" s="311">
        <f t="shared" si="20"/>
        <v>0</v>
      </c>
      <c r="J209" s="311">
        <f t="shared" ref="J209:J210" si="22">SUM(F209,H209)</f>
        <v>5</v>
      </c>
    </row>
    <row r="210" spans="1:10">
      <c r="A210" s="301" t="s">
        <v>159</v>
      </c>
      <c r="B210" s="303" t="s">
        <v>176</v>
      </c>
      <c r="C210" s="314">
        <v>92179002</v>
      </c>
      <c r="D210" s="304" t="s">
        <v>192</v>
      </c>
      <c r="E210" s="330"/>
      <c r="F210" s="330"/>
      <c r="G210" s="311"/>
      <c r="H210" s="311">
        <v>5</v>
      </c>
      <c r="I210" s="311">
        <f t="shared" si="20"/>
        <v>0</v>
      </c>
      <c r="J210" s="311">
        <f t="shared" si="22"/>
        <v>5</v>
      </c>
    </row>
    <row r="211" spans="1:10">
      <c r="A211" s="301" t="s">
        <v>159</v>
      </c>
      <c r="B211" s="323"/>
      <c r="C211" s="314"/>
      <c r="D211" s="304"/>
      <c r="E211" s="311"/>
      <c r="F211" s="311"/>
      <c r="G211" s="311"/>
      <c r="H211" s="311"/>
      <c r="I211" s="311"/>
      <c r="J211" s="311"/>
    </row>
    <row r="212" spans="1:10">
      <c r="A212" s="301" t="s">
        <v>159</v>
      </c>
      <c r="B212" s="323"/>
      <c r="C212" s="314"/>
      <c r="D212" s="330"/>
      <c r="E212" s="311"/>
      <c r="F212" s="311"/>
      <c r="G212" s="311"/>
      <c r="H212" s="311"/>
      <c r="I212" s="311"/>
      <c r="J212" s="311"/>
    </row>
    <row r="213" spans="1:10">
      <c r="A213" s="301" t="s">
        <v>159</v>
      </c>
      <c r="B213" s="303" t="s">
        <v>203</v>
      </c>
      <c r="C213" s="314" t="s">
        <v>302</v>
      </c>
      <c r="D213" s="314" t="s">
        <v>303</v>
      </c>
      <c r="E213" s="311"/>
      <c r="F213" s="311"/>
      <c r="G213" s="311"/>
      <c r="H213" s="311">
        <v>22</v>
      </c>
      <c r="I213" s="311">
        <f>SUM(E213,G213)</f>
        <v>0</v>
      </c>
      <c r="J213" s="311">
        <f>SUM(F213,H213)</f>
        <v>22</v>
      </c>
    </row>
    <row r="214" spans="1:10">
      <c r="A214" s="301" t="s">
        <v>159</v>
      </c>
      <c r="B214" s="303" t="s">
        <v>203</v>
      </c>
      <c r="C214" s="314">
        <v>600030</v>
      </c>
      <c r="D214" s="331" t="s">
        <v>206</v>
      </c>
      <c r="E214" s="311"/>
      <c r="F214" s="311"/>
      <c r="G214" s="311"/>
      <c r="H214" s="311">
        <v>170</v>
      </c>
      <c r="I214" s="311">
        <f t="shared" ref="I214:I238" si="23">SUM(E214,G214)</f>
        <v>0</v>
      </c>
      <c r="J214" s="311">
        <f t="shared" ref="J214:J238" si="24">SUM(F214,H214)</f>
        <v>170</v>
      </c>
    </row>
    <row r="215" spans="1:10">
      <c r="A215" s="301" t="s">
        <v>159</v>
      </c>
      <c r="B215" s="303" t="s">
        <v>203</v>
      </c>
      <c r="C215" s="314">
        <v>600120</v>
      </c>
      <c r="D215" s="314" t="s">
        <v>306</v>
      </c>
      <c r="E215" s="311"/>
      <c r="F215" s="311"/>
      <c r="G215" s="311"/>
      <c r="H215" s="311">
        <v>600</v>
      </c>
      <c r="I215" s="311">
        <f t="shared" si="23"/>
        <v>0</v>
      </c>
      <c r="J215" s="311">
        <f t="shared" si="24"/>
        <v>600</v>
      </c>
    </row>
    <row r="216" spans="1:10">
      <c r="A216" s="301" t="s">
        <v>159</v>
      </c>
      <c r="B216" s="303" t="s">
        <v>203</v>
      </c>
      <c r="C216" s="314">
        <v>600124</v>
      </c>
      <c r="D216" s="331" t="s">
        <v>208</v>
      </c>
      <c r="E216" s="311"/>
      <c r="F216" s="311"/>
      <c r="G216" s="311"/>
      <c r="H216" s="311">
        <v>600</v>
      </c>
      <c r="I216" s="311">
        <f t="shared" si="23"/>
        <v>0</v>
      </c>
      <c r="J216" s="311">
        <f t="shared" si="24"/>
        <v>600</v>
      </c>
    </row>
    <row r="217" spans="1:10">
      <c r="A217" s="301" t="s">
        <v>159</v>
      </c>
      <c r="B217" s="303" t="s">
        <v>203</v>
      </c>
      <c r="C217" s="314">
        <v>600307</v>
      </c>
      <c r="D217" s="331" t="s">
        <v>209</v>
      </c>
      <c r="E217" s="311"/>
      <c r="F217" s="311"/>
      <c r="G217" s="311"/>
      <c r="H217" s="311">
        <v>600</v>
      </c>
      <c r="I217" s="311">
        <f t="shared" si="23"/>
        <v>0</v>
      </c>
      <c r="J217" s="311">
        <f t="shared" si="24"/>
        <v>600</v>
      </c>
    </row>
    <row r="218" spans="1:10">
      <c r="A218" s="301" t="s">
        <v>159</v>
      </c>
      <c r="B218" s="303" t="s">
        <v>203</v>
      </c>
      <c r="C218" s="314">
        <v>600312</v>
      </c>
      <c r="D218" s="331" t="s">
        <v>210</v>
      </c>
      <c r="E218" s="311"/>
      <c r="F218" s="311"/>
      <c r="G218" s="311"/>
      <c r="H218" s="311">
        <v>600</v>
      </c>
      <c r="I218" s="311">
        <f t="shared" si="23"/>
        <v>0</v>
      </c>
      <c r="J218" s="311">
        <f t="shared" si="24"/>
        <v>600</v>
      </c>
    </row>
    <row r="219" spans="1:10">
      <c r="A219" s="301" t="s">
        <v>159</v>
      </c>
      <c r="B219" s="303" t="s">
        <v>203</v>
      </c>
      <c r="C219" s="314" t="s">
        <v>311</v>
      </c>
      <c r="D219" s="314" t="s">
        <v>312</v>
      </c>
      <c r="E219" s="311"/>
      <c r="F219" s="311"/>
      <c r="G219" s="311"/>
      <c r="H219" s="311">
        <v>22</v>
      </c>
      <c r="I219" s="311">
        <f t="shared" si="23"/>
        <v>0</v>
      </c>
      <c r="J219" s="311">
        <f t="shared" si="24"/>
        <v>22</v>
      </c>
    </row>
    <row r="220" spans="1:10">
      <c r="A220" s="301" t="s">
        <v>159</v>
      </c>
      <c r="B220" s="303" t="s">
        <v>203</v>
      </c>
      <c r="C220" s="314" t="s">
        <v>213</v>
      </c>
      <c r="D220" s="331" t="s">
        <v>214</v>
      </c>
      <c r="E220" s="311"/>
      <c r="F220" s="311"/>
      <c r="G220" s="311"/>
      <c r="H220" s="311">
        <v>278</v>
      </c>
      <c r="I220" s="311">
        <f t="shared" si="23"/>
        <v>0</v>
      </c>
      <c r="J220" s="311">
        <f t="shared" si="24"/>
        <v>278</v>
      </c>
    </row>
    <row r="221" spans="1:10">
      <c r="A221" s="301" t="s">
        <v>159</v>
      </c>
      <c r="B221" s="303" t="s">
        <v>203</v>
      </c>
      <c r="C221" s="314" t="s">
        <v>215</v>
      </c>
      <c r="D221" s="331" t="s">
        <v>216</v>
      </c>
      <c r="E221" s="311"/>
      <c r="F221" s="311"/>
      <c r="G221" s="311"/>
      <c r="H221" s="311">
        <v>5656</v>
      </c>
      <c r="I221" s="311">
        <f t="shared" si="23"/>
        <v>0</v>
      </c>
      <c r="J221" s="311">
        <f t="shared" si="24"/>
        <v>5656</v>
      </c>
    </row>
    <row r="222" spans="1:10">
      <c r="A222" s="301" t="s">
        <v>159</v>
      </c>
      <c r="B222" s="303" t="s">
        <v>203</v>
      </c>
      <c r="C222" s="314" t="s">
        <v>325</v>
      </c>
      <c r="D222" s="314" t="s">
        <v>326</v>
      </c>
      <c r="E222" s="311"/>
      <c r="F222" s="311"/>
      <c r="G222" s="311"/>
      <c r="H222" s="311">
        <v>30</v>
      </c>
      <c r="I222" s="311">
        <f t="shared" si="23"/>
        <v>0</v>
      </c>
      <c r="J222" s="311">
        <f t="shared" si="24"/>
        <v>30</v>
      </c>
    </row>
    <row r="223" spans="1:10">
      <c r="A223" s="301" t="s">
        <v>159</v>
      </c>
      <c r="B223" s="303" t="s">
        <v>203</v>
      </c>
      <c r="C223" s="314" t="s">
        <v>327</v>
      </c>
      <c r="D223" s="314" t="s">
        <v>328</v>
      </c>
      <c r="E223" s="311"/>
      <c r="F223" s="311"/>
      <c r="G223" s="311"/>
      <c r="H223" s="311">
        <v>8</v>
      </c>
      <c r="I223" s="311">
        <f t="shared" si="23"/>
        <v>0</v>
      </c>
      <c r="J223" s="311">
        <f t="shared" si="24"/>
        <v>8</v>
      </c>
    </row>
    <row r="224" spans="1:10">
      <c r="A224" s="301" t="s">
        <v>159</v>
      </c>
      <c r="B224" s="303" t="s">
        <v>203</v>
      </c>
      <c r="C224" s="314" t="s">
        <v>217</v>
      </c>
      <c r="D224" s="331" t="s">
        <v>218</v>
      </c>
      <c r="E224" s="311"/>
      <c r="F224" s="311"/>
      <c r="G224" s="311"/>
      <c r="H224" s="311">
        <v>152</v>
      </c>
      <c r="I224" s="311">
        <f t="shared" si="23"/>
        <v>0</v>
      </c>
      <c r="J224" s="311">
        <f t="shared" si="24"/>
        <v>152</v>
      </c>
    </row>
    <row r="225" spans="1:10">
      <c r="A225" s="301" t="s">
        <v>159</v>
      </c>
      <c r="B225" s="303" t="s">
        <v>203</v>
      </c>
      <c r="C225" s="314" t="s">
        <v>219</v>
      </c>
      <c r="D225" s="331" t="s">
        <v>220</v>
      </c>
      <c r="E225" s="311"/>
      <c r="F225" s="311"/>
      <c r="G225" s="311"/>
      <c r="H225" s="311">
        <v>938</v>
      </c>
      <c r="I225" s="311">
        <f t="shared" si="23"/>
        <v>0</v>
      </c>
      <c r="J225" s="311">
        <f t="shared" si="24"/>
        <v>938</v>
      </c>
    </row>
    <row r="226" spans="1:10" ht="25.5">
      <c r="A226" s="301" t="s">
        <v>159</v>
      </c>
      <c r="B226" s="303" t="s">
        <v>203</v>
      </c>
      <c r="C226" s="314" t="s">
        <v>221</v>
      </c>
      <c r="D226" s="331" t="s">
        <v>222</v>
      </c>
      <c r="E226" s="311"/>
      <c r="F226" s="311"/>
      <c r="G226" s="311"/>
      <c r="H226" s="311">
        <v>938</v>
      </c>
      <c r="I226" s="311">
        <f t="shared" si="23"/>
        <v>0</v>
      </c>
      <c r="J226" s="311">
        <f t="shared" si="24"/>
        <v>938</v>
      </c>
    </row>
    <row r="227" spans="1:10">
      <c r="A227" s="301" t="s">
        <v>159</v>
      </c>
      <c r="B227" s="303" t="s">
        <v>203</v>
      </c>
      <c r="C227" s="314" t="s">
        <v>223</v>
      </c>
      <c r="D227" s="304" t="s">
        <v>224</v>
      </c>
      <c r="E227" s="311"/>
      <c r="F227" s="311"/>
      <c r="G227" s="311"/>
      <c r="H227" s="311">
        <v>970</v>
      </c>
      <c r="I227" s="311">
        <f t="shared" si="23"/>
        <v>0</v>
      </c>
      <c r="J227" s="311">
        <f t="shared" si="24"/>
        <v>970</v>
      </c>
    </row>
    <row r="228" spans="1:10">
      <c r="A228" s="301" t="s">
        <v>159</v>
      </c>
      <c r="B228" s="303" t="s">
        <v>203</v>
      </c>
      <c r="C228" s="304" t="s">
        <v>225</v>
      </c>
      <c r="D228" s="304" t="s">
        <v>226</v>
      </c>
      <c r="E228" s="311"/>
      <c r="F228" s="311"/>
      <c r="G228" s="311"/>
      <c r="H228" s="311">
        <v>100</v>
      </c>
      <c r="I228" s="311">
        <f t="shared" si="23"/>
        <v>0</v>
      </c>
      <c r="J228" s="311">
        <f t="shared" si="24"/>
        <v>100</v>
      </c>
    </row>
    <row r="229" spans="1:10">
      <c r="A229" s="301" t="s">
        <v>159</v>
      </c>
      <c r="B229" s="303" t="s">
        <v>203</v>
      </c>
      <c r="C229" s="338" t="s">
        <v>227</v>
      </c>
      <c r="D229" s="319" t="s">
        <v>228</v>
      </c>
      <c r="E229" s="311"/>
      <c r="F229" s="311"/>
      <c r="G229" s="311"/>
      <c r="H229" s="311">
        <v>60</v>
      </c>
      <c r="I229" s="311">
        <f t="shared" si="23"/>
        <v>0</v>
      </c>
      <c r="J229" s="311">
        <f t="shared" si="24"/>
        <v>60</v>
      </c>
    </row>
    <row r="230" spans="1:10" ht="25.5">
      <c r="A230" s="301" t="s">
        <v>159</v>
      </c>
      <c r="B230" s="303" t="s">
        <v>203</v>
      </c>
      <c r="C230" s="314" t="s">
        <v>229</v>
      </c>
      <c r="D230" s="304" t="s">
        <v>230</v>
      </c>
      <c r="E230" s="311"/>
      <c r="F230" s="311"/>
      <c r="G230" s="311"/>
      <c r="H230" s="311">
        <v>180</v>
      </c>
      <c r="I230" s="311">
        <f t="shared" si="23"/>
        <v>0</v>
      </c>
      <c r="J230" s="311">
        <f t="shared" si="24"/>
        <v>180</v>
      </c>
    </row>
    <row r="231" spans="1:10">
      <c r="A231" s="301" t="s">
        <v>159</v>
      </c>
      <c r="B231" s="303" t="s">
        <v>203</v>
      </c>
      <c r="C231" s="314" t="s">
        <v>231</v>
      </c>
      <c r="D231" s="304" t="s">
        <v>232</v>
      </c>
      <c r="E231" s="311"/>
      <c r="F231" s="311"/>
      <c r="G231" s="311"/>
      <c r="H231" s="311">
        <v>860</v>
      </c>
      <c r="I231" s="311">
        <f t="shared" si="23"/>
        <v>0</v>
      </c>
      <c r="J231" s="311">
        <f t="shared" si="24"/>
        <v>860</v>
      </c>
    </row>
    <row r="232" spans="1:10">
      <c r="A232" s="301" t="s">
        <v>159</v>
      </c>
      <c r="B232" s="303" t="s">
        <v>203</v>
      </c>
      <c r="C232" s="314" t="s">
        <v>233</v>
      </c>
      <c r="D232" s="304" t="s">
        <v>234</v>
      </c>
      <c r="E232" s="311"/>
      <c r="F232" s="311"/>
      <c r="G232" s="311"/>
      <c r="H232" s="311">
        <v>550</v>
      </c>
      <c r="I232" s="311">
        <f t="shared" si="23"/>
        <v>0</v>
      </c>
      <c r="J232" s="311">
        <f t="shared" si="24"/>
        <v>550</v>
      </c>
    </row>
    <row r="233" spans="1:10">
      <c r="A233" s="301" t="s">
        <v>159</v>
      </c>
      <c r="B233" s="303" t="s">
        <v>203</v>
      </c>
      <c r="C233" s="314" t="s">
        <v>235</v>
      </c>
      <c r="D233" s="304" t="s">
        <v>236</v>
      </c>
      <c r="E233" s="311"/>
      <c r="F233" s="311"/>
      <c r="G233" s="311"/>
      <c r="H233" s="311">
        <v>100</v>
      </c>
      <c r="I233" s="311">
        <f t="shared" si="23"/>
        <v>0</v>
      </c>
      <c r="J233" s="311">
        <f t="shared" si="24"/>
        <v>100</v>
      </c>
    </row>
    <row r="234" spans="1:10">
      <c r="A234" s="301" t="s">
        <v>159</v>
      </c>
      <c r="B234" s="303" t="s">
        <v>203</v>
      </c>
      <c r="C234" s="314" t="s">
        <v>237</v>
      </c>
      <c r="D234" s="304" t="s">
        <v>238</v>
      </c>
      <c r="E234" s="311"/>
      <c r="F234" s="311"/>
      <c r="G234" s="311"/>
      <c r="H234" s="311">
        <v>3000</v>
      </c>
      <c r="I234" s="311">
        <f t="shared" si="23"/>
        <v>0</v>
      </c>
      <c r="J234" s="311">
        <f t="shared" si="24"/>
        <v>3000</v>
      </c>
    </row>
    <row r="235" spans="1:10" ht="25.5">
      <c r="A235" s="301" t="s">
        <v>159</v>
      </c>
      <c r="B235" s="303" t="s">
        <v>203</v>
      </c>
      <c r="C235" s="314" t="s">
        <v>239</v>
      </c>
      <c r="D235" s="304" t="s">
        <v>240</v>
      </c>
      <c r="E235" s="311"/>
      <c r="F235" s="311"/>
      <c r="G235" s="311"/>
      <c r="H235" s="311">
        <v>1045</v>
      </c>
      <c r="I235" s="311">
        <f t="shared" si="23"/>
        <v>0</v>
      </c>
      <c r="J235" s="311">
        <f t="shared" si="24"/>
        <v>1045</v>
      </c>
    </row>
    <row r="236" spans="1:10" ht="25.5">
      <c r="A236" s="301" t="s">
        <v>159</v>
      </c>
      <c r="B236" s="303" t="s">
        <v>203</v>
      </c>
      <c r="C236" s="314" t="s">
        <v>241</v>
      </c>
      <c r="D236" s="304" t="s">
        <v>242</v>
      </c>
      <c r="E236" s="311"/>
      <c r="F236" s="311"/>
      <c r="G236" s="311"/>
      <c r="H236" s="311">
        <v>200</v>
      </c>
      <c r="I236" s="311">
        <f t="shared" si="23"/>
        <v>0</v>
      </c>
      <c r="J236" s="311">
        <f t="shared" si="24"/>
        <v>200</v>
      </c>
    </row>
    <row r="237" spans="1:10" ht="25.5">
      <c r="A237" s="301" t="s">
        <v>159</v>
      </c>
      <c r="B237" s="303" t="s">
        <v>203</v>
      </c>
      <c r="C237" s="314" t="s">
        <v>243</v>
      </c>
      <c r="D237" s="304" t="s">
        <v>244</v>
      </c>
      <c r="E237" s="311"/>
      <c r="F237" s="311"/>
      <c r="G237" s="311"/>
      <c r="H237" s="311">
        <v>4000</v>
      </c>
      <c r="I237" s="311">
        <f t="shared" si="23"/>
        <v>0</v>
      </c>
      <c r="J237" s="311">
        <f t="shared" si="24"/>
        <v>4000</v>
      </c>
    </row>
    <row r="238" spans="1:10" ht="25.5">
      <c r="A238" s="301" t="s">
        <v>159</v>
      </c>
      <c r="B238" s="303" t="s">
        <v>203</v>
      </c>
      <c r="C238" s="338" t="s">
        <v>339</v>
      </c>
      <c r="D238" s="304" t="s">
        <v>334</v>
      </c>
      <c r="E238" s="311"/>
      <c r="F238" s="311"/>
      <c r="G238" s="311"/>
      <c r="H238" s="311">
        <v>500</v>
      </c>
      <c r="I238" s="311">
        <f t="shared" si="23"/>
        <v>0</v>
      </c>
      <c r="J238" s="311">
        <f t="shared" si="24"/>
        <v>500</v>
      </c>
    </row>
    <row r="239" spans="1:10">
      <c r="A239" s="323"/>
      <c r="B239" s="323"/>
      <c r="C239" s="314"/>
      <c r="D239" s="304"/>
      <c r="E239" s="311"/>
      <c r="F239" s="311"/>
      <c r="G239" s="311"/>
      <c r="H239" s="311"/>
      <c r="I239" s="311"/>
      <c r="J239" s="311"/>
    </row>
    <row r="240" spans="1:10">
      <c r="A240" s="323"/>
      <c r="B240" s="323"/>
      <c r="C240" s="324"/>
      <c r="D240" s="323"/>
      <c r="E240" s="323"/>
      <c r="F240" s="323"/>
      <c r="G240" s="323"/>
      <c r="H240" s="323"/>
      <c r="I240" s="323"/>
      <c r="J240" s="323"/>
    </row>
    <row r="241" spans="1:10" ht="14.25">
      <c r="A241" s="323"/>
      <c r="B241" s="325" t="s">
        <v>354</v>
      </c>
      <c r="C241" s="326"/>
      <c r="D241" s="325"/>
      <c r="E241" s="325"/>
      <c r="F241" s="325"/>
      <c r="G241" s="325"/>
      <c r="H241" s="325"/>
      <c r="I241" s="325"/>
      <c r="J241" s="325"/>
    </row>
    <row r="242" spans="1:10">
      <c r="A242" s="323"/>
      <c r="B242" s="317" t="s">
        <v>355</v>
      </c>
      <c r="C242" s="324"/>
      <c r="D242" s="323"/>
      <c r="E242" s="308"/>
      <c r="F242" s="308"/>
      <c r="G242" s="308"/>
      <c r="H242" s="308"/>
      <c r="I242" s="308"/>
      <c r="J242" s="308"/>
    </row>
    <row r="243" spans="1:10">
      <c r="A243" s="323"/>
      <c r="B243" s="317" t="s">
        <v>356</v>
      </c>
      <c r="C243" s="339"/>
      <c r="D243" s="317"/>
      <c r="E243" s="308">
        <f>SUM(E245,E304,E324,E330)</f>
        <v>0</v>
      </c>
      <c r="F243" s="308">
        <f>SUM(F245,F304,F324,F330)</f>
        <v>1707</v>
      </c>
      <c r="G243" s="308">
        <f>SUM(G245,G304,G324,G330)</f>
        <v>0</v>
      </c>
      <c r="H243" s="308">
        <f>SUM(H245,H304,H324,H330)</f>
        <v>1952</v>
      </c>
      <c r="I243" s="308">
        <f>SUM(E243,G243)</f>
        <v>0</v>
      </c>
      <c r="J243" s="308">
        <f>SUM(F243,H243)</f>
        <v>3659</v>
      </c>
    </row>
    <row r="244" spans="1:10" s="64" customFormat="1">
      <c r="A244" s="317"/>
      <c r="B244" s="317" t="s">
        <v>357</v>
      </c>
      <c r="C244" s="339"/>
      <c r="D244" s="317"/>
      <c r="E244" s="340"/>
      <c r="F244" s="340"/>
      <c r="G244" s="340"/>
      <c r="H244" s="340"/>
      <c r="I244" s="340"/>
      <c r="J244" s="340"/>
    </row>
    <row r="245" spans="1:10" s="64" customFormat="1">
      <c r="A245" s="317"/>
      <c r="B245" s="317" t="s">
        <v>358</v>
      </c>
      <c r="C245" s="339"/>
      <c r="D245" s="323"/>
      <c r="E245" s="308"/>
      <c r="F245" s="308">
        <v>560</v>
      </c>
      <c r="G245" s="308"/>
      <c r="H245" s="308">
        <v>932</v>
      </c>
      <c r="I245" s="308">
        <f t="shared" ref="I245:J247" si="25">SUM(E245,G245)</f>
        <v>0</v>
      </c>
      <c r="J245" s="308">
        <f t="shared" si="25"/>
        <v>1492</v>
      </c>
    </row>
    <row r="246" spans="1:10" s="64" customFormat="1">
      <c r="A246" s="317"/>
      <c r="B246" s="341" t="s">
        <v>359</v>
      </c>
      <c r="C246" s="339"/>
      <c r="D246" s="341"/>
      <c r="E246" s="340"/>
      <c r="F246" s="340"/>
      <c r="G246" s="340"/>
      <c r="H246" s="340"/>
      <c r="I246" s="340"/>
      <c r="J246" s="340"/>
    </row>
    <row r="247" spans="1:10" s="64" customFormat="1">
      <c r="A247" s="301" t="s">
        <v>2395</v>
      </c>
      <c r="B247" s="301" t="s">
        <v>2392</v>
      </c>
      <c r="C247" s="342" t="s">
        <v>360</v>
      </c>
      <c r="D247" s="300" t="s">
        <v>361</v>
      </c>
      <c r="E247" s="311"/>
      <c r="F247" s="311"/>
      <c r="G247" s="311"/>
      <c r="H247" s="311">
        <v>2</v>
      </c>
      <c r="I247" s="311">
        <f t="shared" si="25"/>
        <v>0</v>
      </c>
      <c r="J247" s="311">
        <f t="shared" si="25"/>
        <v>2</v>
      </c>
    </row>
    <row r="248" spans="1:10" s="64" customFormat="1">
      <c r="A248" s="301" t="s">
        <v>2395</v>
      </c>
      <c r="B248" s="301" t="s">
        <v>2392</v>
      </c>
      <c r="C248" s="342" t="s">
        <v>2397</v>
      </c>
      <c r="D248" s="300" t="s">
        <v>2398</v>
      </c>
      <c r="E248" s="311"/>
      <c r="F248" s="311">
        <v>5</v>
      </c>
      <c r="G248" s="311"/>
      <c r="H248" s="311"/>
      <c r="I248" s="311">
        <f t="shared" ref="I248:J300" si="26">SUM(E248,G248)</f>
        <v>0</v>
      </c>
      <c r="J248" s="311">
        <f t="shared" si="26"/>
        <v>5</v>
      </c>
    </row>
    <row r="249" spans="1:10" s="64" customFormat="1">
      <c r="A249" s="301" t="s">
        <v>2395</v>
      </c>
      <c r="B249" s="301" t="s">
        <v>2392</v>
      </c>
      <c r="C249" s="342">
        <v>57506001</v>
      </c>
      <c r="D249" s="300" t="s">
        <v>362</v>
      </c>
      <c r="E249" s="311"/>
      <c r="F249" s="311">
        <v>5</v>
      </c>
      <c r="G249" s="311"/>
      <c r="H249" s="311"/>
      <c r="I249" s="311">
        <f t="shared" si="26"/>
        <v>0</v>
      </c>
      <c r="J249" s="311">
        <f t="shared" si="26"/>
        <v>5</v>
      </c>
    </row>
    <row r="250" spans="1:10" s="64" customFormat="1">
      <c r="A250" s="301" t="s">
        <v>2395</v>
      </c>
      <c r="B250" s="301" t="s">
        <v>2392</v>
      </c>
      <c r="C250" s="342" t="s">
        <v>363</v>
      </c>
      <c r="D250" s="300" t="s">
        <v>364</v>
      </c>
      <c r="E250" s="311"/>
      <c r="F250" s="311"/>
      <c r="G250" s="311"/>
      <c r="H250" s="311">
        <v>1</v>
      </c>
      <c r="I250" s="311">
        <f t="shared" si="26"/>
        <v>0</v>
      </c>
      <c r="J250" s="311">
        <f t="shared" si="26"/>
        <v>1</v>
      </c>
    </row>
    <row r="251" spans="1:10" s="64" customFormat="1">
      <c r="A251" s="301" t="s">
        <v>2395</v>
      </c>
      <c r="B251" s="301" t="s">
        <v>2392</v>
      </c>
      <c r="C251" s="342" t="s">
        <v>365</v>
      </c>
      <c r="D251" s="300" t="s">
        <v>2399</v>
      </c>
      <c r="E251" s="311"/>
      <c r="F251" s="311">
        <v>5</v>
      </c>
      <c r="G251" s="311"/>
      <c r="H251" s="311"/>
      <c r="I251" s="311">
        <f t="shared" si="26"/>
        <v>0</v>
      </c>
      <c r="J251" s="311">
        <f t="shared" si="26"/>
        <v>5</v>
      </c>
    </row>
    <row r="252" spans="1:10" s="64" customFormat="1">
      <c r="A252" s="301" t="s">
        <v>2395</v>
      </c>
      <c r="B252" s="301" t="s">
        <v>2392</v>
      </c>
      <c r="C252" s="342">
        <v>57506011</v>
      </c>
      <c r="D252" s="300" t="s">
        <v>366</v>
      </c>
      <c r="E252" s="311"/>
      <c r="F252" s="311">
        <v>5</v>
      </c>
      <c r="G252" s="311"/>
      <c r="H252" s="311"/>
      <c r="I252" s="311">
        <f t="shared" si="26"/>
        <v>0</v>
      </c>
      <c r="J252" s="311">
        <f t="shared" si="26"/>
        <v>5</v>
      </c>
    </row>
    <row r="253" spans="1:10" s="64" customFormat="1">
      <c r="A253" s="301" t="s">
        <v>2395</v>
      </c>
      <c r="B253" s="301" t="s">
        <v>2392</v>
      </c>
      <c r="C253" s="342" t="s">
        <v>367</v>
      </c>
      <c r="D253" s="299" t="s">
        <v>368</v>
      </c>
      <c r="E253" s="311"/>
      <c r="F253" s="311"/>
      <c r="G253" s="311"/>
      <c r="H253" s="311">
        <v>1</v>
      </c>
      <c r="I253" s="311">
        <f t="shared" si="26"/>
        <v>0</v>
      </c>
      <c r="J253" s="311">
        <f t="shared" si="26"/>
        <v>1</v>
      </c>
    </row>
    <row r="254" spans="1:10" s="64" customFormat="1">
      <c r="A254" s="301" t="s">
        <v>2395</v>
      </c>
      <c r="B254" s="301" t="s">
        <v>2392</v>
      </c>
      <c r="C254" s="342" t="s">
        <v>369</v>
      </c>
      <c r="D254" s="299" t="s">
        <v>2400</v>
      </c>
      <c r="E254" s="311"/>
      <c r="F254" s="311">
        <v>5</v>
      </c>
      <c r="G254" s="311"/>
      <c r="H254" s="311"/>
      <c r="I254" s="311">
        <f t="shared" si="26"/>
        <v>0</v>
      </c>
      <c r="J254" s="311">
        <f t="shared" si="26"/>
        <v>5</v>
      </c>
    </row>
    <row r="255" spans="1:10" s="64" customFormat="1">
      <c r="A255" s="301" t="s">
        <v>2395</v>
      </c>
      <c r="B255" s="301" t="s">
        <v>2392</v>
      </c>
      <c r="C255" s="342">
        <v>57512031</v>
      </c>
      <c r="D255" s="299" t="s">
        <v>370</v>
      </c>
      <c r="E255" s="311"/>
      <c r="F255" s="311">
        <v>5</v>
      </c>
      <c r="G255" s="311"/>
      <c r="H255" s="311"/>
      <c r="I255" s="311">
        <f t="shared" si="26"/>
        <v>0</v>
      </c>
      <c r="J255" s="311">
        <f t="shared" si="26"/>
        <v>5</v>
      </c>
    </row>
    <row r="256" spans="1:10" s="64" customFormat="1">
      <c r="A256" s="301" t="s">
        <v>2395</v>
      </c>
      <c r="B256" s="301" t="s">
        <v>2392</v>
      </c>
      <c r="C256" s="342" t="s">
        <v>371</v>
      </c>
      <c r="D256" s="300" t="s">
        <v>372</v>
      </c>
      <c r="E256" s="311"/>
      <c r="F256" s="311"/>
      <c r="G256" s="311"/>
      <c r="H256" s="311">
        <v>1</v>
      </c>
      <c r="I256" s="311">
        <f t="shared" si="26"/>
        <v>0</v>
      </c>
      <c r="J256" s="311">
        <f t="shared" si="26"/>
        <v>1</v>
      </c>
    </row>
    <row r="257" spans="1:10" s="64" customFormat="1">
      <c r="A257" s="301" t="s">
        <v>2395</v>
      </c>
      <c r="B257" s="301" t="s">
        <v>2392</v>
      </c>
      <c r="C257" s="342" t="s">
        <v>373</v>
      </c>
      <c r="D257" s="300" t="s">
        <v>2401</v>
      </c>
      <c r="E257" s="311"/>
      <c r="F257" s="311">
        <v>5</v>
      </c>
      <c r="G257" s="311"/>
      <c r="H257" s="311"/>
      <c r="I257" s="311">
        <f t="shared" si="26"/>
        <v>0</v>
      </c>
      <c r="J257" s="311">
        <f t="shared" si="26"/>
        <v>5</v>
      </c>
    </row>
    <row r="258" spans="1:10" s="64" customFormat="1">
      <c r="A258" s="301" t="s">
        <v>2395</v>
      </c>
      <c r="B258" s="301" t="s">
        <v>2392</v>
      </c>
      <c r="C258" s="342">
        <v>57518001</v>
      </c>
      <c r="D258" s="300" t="s">
        <v>374</v>
      </c>
      <c r="E258" s="311"/>
      <c r="F258" s="311">
        <v>5</v>
      </c>
      <c r="G258" s="311"/>
      <c r="H258" s="311"/>
      <c r="I258" s="311">
        <f t="shared" si="26"/>
        <v>0</v>
      </c>
      <c r="J258" s="311">
        <f t="shared" si="26"/>
        <v>5</v>
      </c>
    </row>
    <row r="259" spans="1:10" s="64" customFormat="1">
      <c r="A259" s="301" t="s">
        <v>2395</v>
      </c>
      <c r="B259" s="301" t="s">
        <v>2392</v>
      </c>
      <c r="C259" s="342" t="s">
        <v>375</v>
      </c>
      <c r="D259" s="300" t="s">
        <v>376</v>
      </c>
      <c r="E259" s="311"/>
      <c r="F259" s="311"/>
      <c r="G259" s="311"/>
      <c r="H259" s="311">
        <v>4</v>
      </c>
      <c r="I259" s="311">
        <f t="shared" si="26"/>
        <v>0</v>
      </c>
      <c r="J259" s="311">
        <f t="shared" si="26"/>
        <v>4</v>
      </c>
    </row>
    <row r="260" spans="1:10" s="64" customFormat="1">
      <c r="A260" s="301" t="s">
        <v>2395</v>
      </c>
      <c r="B260" s="301" t="s">
        <v>2392</v>
      </c>
      <c r="C260" s="342" t="s">
        <v>377</v>
      </c>
      <c r="D260" s="300" t="s">
        <v>2402</v>
      </c>
      <c r="E260" s="311"/>
      <c r="F260" s="311">
        <v>40</v>
      </c>
      <c r="G260" s="311"/>
      <c r="H260" s="311"/>
      <c r="I260" s="311">
        <f t="shared" si="26"/>
        <v>0</v>
      </c>
      <c r="J260" s="311">
        <f t="shared" si="26"/>
        <v>40</v>
      </c>
    </row>
    <row r="261" spans="1:10" s="64" customFormat="1">
      <c r="A261" s="301" t="s">
        <v>2395</v>
      </c>
      <c r="B261" s="301" t="s">
        <v>2392</v>
      </c>
      <c r="C261" s="342">
        <v>57518011</v>
      </c>
      <c r="D261" s="300" t="s">
        <v>378</v>
      </c>
      <c r="E261" s="311"/>
      <c r="F261" s="311">
        <v>40</v>
      </c>
      <c r="G261" s="311"/>
      <c r="H261" s="311"/>
      <c r="I261" s="311">
        <f t="shared" si="26"/>
        <v>0</v>
      </c>
      <c r="J261" s="311">
        <f t="shared" si="26"/>
        <v>40</v>
      </c>
    </row>
    <row r="262" spans="1:10" s="64" customFormat="1">
      <c r="A262" s="301" t="s">
        <v>2395</v>
      </c>
      <c r="B262" s="301" t="s">
        <v>2392</v>
      </c>
      <c r="C262" s="342" t="s">
        <v>379</v>
      </c>
      <c r="D262" s="300" t="s">
        <v>380</v>
      </c>
      <c r="E262" s="311"/>
      <c r="F262" s="311"/>
      <c r="G262" s="311"/>
      <c r="H262" s="311">
        <v>2</v>
      </c>
      <c r="I262" s="311">
        <f t="shared" si="26"/>
        <v>0</v>
      </c>
      <c r="J262" s="311">
        <f t="shared" si="26"/>
        <v>2</v>
      </c>
    </row>
    <row r="263" spans="1:10" s="64" customFormat="1">
      <c r="A263" s="301" t="s">
        <v>2395</v>
      </c>
      <c r="B263" s="301" t="s">
        <v>2392</v>
      </c>
      <c r="C263" s="342" t="s">
        <v>381</v>
      </c>
      <c r="D263" s="300" t="s">
        <v>2403</v>
      </c>
      <c r="E263" s="311"/>
      <c r="F263" s="311">
        <v>15</v>
      </c>
      <c r="G263" s="311"/>
      <c r="H263" s="311"/>
      <c r="I263" s="311">
        <f t="shared" si="26"/>
        <v>0</v>
      </c>
      <c r="J263" s="311">
        <f t="shared" si="26"/>
        <v>15</v>
      </c>
    </row>
    <row r="264" spans="1:10" s="64" customFormat="1">
      <c r="A264" s="301" t="s">
        <v>2395</v>
      </c>
      <c r="B264" s="301" t="s">
        <v>2392</v>
      </c>
      <c r="C264" s="342">
        <v>57518031</v>
      </c>
      <c r="D264" s="300" t="s">
        <v>382</v>
      </c>
      <c r="E264" s="311"/>
      <c r="F264" s="311">
        <v>15</v>
      </c>
      <c r="G264" s="311"/>
      <c r="H264" s="311"/>
      <c r="I264" s="311">
        <f t="shared" si="26"/>
        <v>0</v>
      </c>
      <c r="J264" s="311">
        <f t="shared" si="26"/>
        <v>15</v>
      </c>
    </row>
    <row r="265" spans="1:10" s="64" customFormat="1">
      <c r="A265" s="301" t="s">
        <v>2395</v>
      </c>
      <c r="B265" s="301" t="s">
        <v>2392</v>
      </c>
      <c r="C265" s="342" t="s">
        <v>383</v>
      </c>
      <c r="D265" s="300" t="s">
        <v>384</v>
      </c>
      <c r="E265" s="311"/>
      <c r="F265" s="311"/>
      <c r="G265" s="311"/>
      <c r="H265" s="311">
        <v>1</v>
      </c>
      <c r="I265" s="311">
        <f t="shared" si="26"/>
        <v>0</v>
      </c>
      <c r="J265" s="311">
        <f t="shared" si="26"/>
        <v>1</v>
      </c>
    </row>
    <row r="266" spans="1:10" s="64" customFormat="1">
      <c r="A266" s="301" t="s">
        <v>2395</v>
      </c>
      <c r="B266" s="301" t="s">
        <v>2392</v>
      </c>
      <c r="C266" s="342" t="s">
        <v>385</v>
      </c>
      <c r="D266" s="300" t="s">
        <v>2404</v>
      </c>
      <c r="E266" s="311"/>
      <c r="F266" s="311">
        <v>15</v>
      </c>
      <c r="G266" s="311"/>
      <c r="H266" s="311"/>
      <c r="I266" s="311">
        <f t="shared" si="26"/>
        <v>0</v>
      </c>
      <c r="J266" s="311">
        <f t="shared" si="26"/>
        <v>15</v>
      </c>
    </row>
    <row r="267" spans="1:10" s="64" customFormat="1">
      <c r="A267" s="301" t="s">
        <v>2395</v>
      </c>
      <c r="B267" s="301" t="s">
        <v>2392</v>
      </c>
      <c r="C267" s="342">
        <v>57518041</v>
      </c>
      <c r="D267" s="300" t="s">
        <v>386</v>
      </c>
      <c r="E267" s="311"/>
      <c r="F267" s="311">
        <v>15</v>
      </c>
      <c r="G267" s="311"/>
      <c r="H267" s="311"/>
      <c r="I267" s="311">
        <f t="shared" si="26"/>
        <v>0</v>
      </c>
      <c r="J267" s="311">
        <f t="shared" si="26"/>
        <v>15</v>
      </c>
    </row>
    <row r="268" spans="1:10" s="64" customFormat="1">
      <c r="A268" s="301" t="s">
        <v>2395</v>
      </c>
      <c r="B268" s="301" t="s">
        <v>2392</v>
      </c>
      <c r="C268" s="342" t="s">
        <v>387</v>
      </c>
      <c r="D268" s="299" t="s">
        <v>388</v>
      </c>
      <c r="E268" s="311"/>
      <c r="F268" s="311"/>
      <c r="G268" s="311"/>
      <c r="H268" s="311">
        <v>2</v>
      </c>
      <c r="I268" s="311">
        <f t="shared" si="26"/>
        <v>0</v>
      </c>
      <c r="J268" s="311">
        <f t="shared" si="26"/>
        <v>2</v>
      </c>
    </row>
    <row r="269" spans="1:10" s="64" customFormat="1">
      <c r="A269" s="301" t="s">
        <v>2395</v>
      </c>
      <c r="B269" s="301" t="s">
        <v>2392</v>
      </c>
      <c r="C269" s="342" t="s">
        <v>389</v>
      </c>
      <c r="D269" s="299" t="s">
        <v>2405</v>
      </c>
      <c r="E269" s="311"/>
      <c r="F269" s="311">
        <v>10</v>
      </c>
      <c r="G269" s="311"/>
      <c r="H269" s="311"/>
      <c r="I269" s="311">
        <f t="shared" si="26"/>
        <v>0</v>
      </c>
      <c r="J269" s="311">
        <f t="shared" si="26"/>
        <v>10</v>
      </c>
    </row>
    <row r="270" spans="1:10" s="64" customFormat="1">
      <c r="A270" s="301" t="s">
        <v>2395</v>
      </c>
      <c r="B270" s="301" t="s">
        <v>2392</v>
      </c>
      <c r="C270" s="342">
        <v>57700001</v>
      </c>
      <c r="D270" s="299" t="s">
        <v>390</v>
      </c>
      <c r="E270" s="311"/>
      <c r="F270" s="311">
        <v>10</v>
      </c>
      <c r="G270" s="311"/>
      <c r="H270" s="311"/>
      <c r="I270" s="311">
        <f t="shared" si="26"/>
        <v>0</v>
      </c>
      <c r="J270" s="311">
        <f t="shared" si="26"/>
        <v>10</v>
      </c>
    </row>
    <row r="271" spans="1:10" s="64" customFormat="1">
      <c r="A271" s="301" t="s">
        <v>2395</v>
      </c>
      <c r="B271" s="301" t="s">
        <v>2392</v>
      </c>
      <c r="C271" s="342" t="s">
        <v>391</v>
      </c>
      <c r="D271" s="300" t="s">
        <v>392</v>
      </c>
      <c r="E271" s="311"/>
      <c r="F271" s="311"/>
      <c r="G271" s="311"/>
      <c r="H271" s="311">
        <v>20</v>
      </c>
      <c r="I271" s="311">
        <f t="shared" si="26"/>
        <v>0</v>
      </c>
      <c r="J271" s="311">
        <f t="shared" si="26"/>
        <v>20</v>
      </c>
    </row>
    <row r="272" spans="1:10" s="64" customFormat="1">
      <c r="A272" s="301" t="s">
        <v>2395</v>
      </c>
      <c r="B272" s="301" t="s">
        <v>2392</v>
      </c>
      <c r="C272" s="342" t="s">
        <v>393</v>
      </c>
      <c r="D272" s="300" t="s">
        <v>2406</v>
      </c>
      <c r="E272" s="311"/>
      <c r="F272" s="311">
        <v>10</v>
      </c>
      <c r="G272" s="311"/>
      <c r="H272" s="311"/>
      <c r="I272" s="311">
        <f t="shared" si="26"/>
        <v>0</v>
      </c>
      <c r="J272" s="311">
        <f t="shared" si="26"/>
        <v>10</v>
      </c>
    </row>
    <row r="273" spans="1:10" s="64" customFormat="1">
      <c r="A273" s="301" t="s">
        <v>2395</v>
      </c>
      <c r="B273" s="301" t="s">
        <v>2392</v>
      </c>
      <c r="C273" s="342">
        <v>57712001</v>
      </c>
      <c r="D273" s="300" t="s">
        <v>394</v>
      </c>
      <c r="E273" s="311"/>
      <c r="F273" s="311">
        <v>10</v>
      </c>
      <c r="G273" s="311"/>
      <c r="H273" s="311"/>
      <c r="I273" s="311">
        <f t="shared" si="26"/>
        <v>0</v>
      </c>
      <c r="J273" s="311">
        <f t="shared" si="26"/>
        <v>10</v>
      </c>
    </row>
    <row r="274" spans="1:10" s="64" customFormat="1">
      <c r="A274" s="301" t="s">
        <v>2395</v>
      </c>
      <c r="B274" s="301" t="s">
        <v>2392</v>
      </c>
      <c r="C274" s="342" t="s">
        <v>395</v>
      </c>
      <c r="D274" s="300" t="s">
        <v>396</v>
      </c>
      <c r="E274" s="311"/>
      <c r="F274" s="311"/>
      <c r="G274" s="311"/>
      <c r="H274" s="311">
        <v>1</v>
      </c>
      <c r="I274" s="311">
        <f t="shared" si="26"/>
        <v>0</v>
      </c>
      <c r="J274" s="311">
        <f t="shared" si="26"/>
        <v>1</v>
      </c>
    </row>
    <row r="275" spans="1:10" s="64" customFormat="1">
      <c r="A275" s="301" t="s">
        <v>2395</v>
      </c>
      <c r="B275" s="301" t="s">
        <v>2392</v>
      </c>
      <c r="C275" s="342" t="s">
        <v>397</v>
      </c>
      <c r="D275" s="300" t="s">
        <v>2407</v>
      </c>
      <c r="E275" s="311"/>
      <c r="F275" s="311">
        <v>20</v>
      </c>
      <c r="G275" s="311"/>
      <c r="H275" s="311"/>
      <c r="I275" s="311">
        <f t="shared" si="26"/>
        <v>0</v>
      </c>
      <c r="J275" s="311">
        <f t="shared" si="26"/>
        <v>20</v>
      </c>
    </row>
    <row r="276" spans="1:10" s="64" customFormat="1">
      <c r="A276" s="301" t="s">
        <v>2395</v>
      </c>
      <c r="B276" s="301" t="s">
        <v>2392</v>
      </c>
      <c r="C276" s="342">
        <v>57715001</v>
      </c>
      <c r="D276" s="300" t="s">
        <v>398</v>
      </c>
      <c r="E276" s="311"/>
      <c r="F276" s="311">
        <v>20</v>
      </c>
      <c r="G276" s="311"/>
      <c r="H276" s="311"/>
      <c r="I276" s="311">
        <f t="shared" si="26"/>
        <v>0</v>
      </c>
      <c r="J276" s="311">
        <f t="shared" si="26"/>
        <v>20</v>
      </c>
    </row>
    <row r="277" spans="1:10" s="64" customFormat="1">
      <c r="A277" s="301" t="s">
        <v>2395</v>
      </c>
      <c r="B277" s="301" t="s">
        <v>2392</v>
      </c>
      <c r="C277" s="342" t="s">
        <v>399</v>
      </c>
      <c r="D277" s="300" t="s">
        <v>400</v>
      </c>
      <c r="E277" s="311"/>
      <c r="F277" s="311"/>
      <c r="G277" s="311"/>
      <c r="H277" s="311">
        <v>2</v>
      </c>
      <c r="I277" s="311">
        <f t="shared" si="26"/>
        <v>0</v>
      </c>
      <c r="J277" s="311">
        <f t="shared" si="26"/>
        <v>2</v>
      </c>
    </row>
    <row r="278" spans="1:10" s="64" customFormat="1">
      <c r="A278" s="301" t="s">
        <v>2395</v>
      </c>
      <c r="B278" s="301" t="s">
        <v>2392</v>
      </c>
      <c r="C278" s="342" t="s">
        <v>401</v>
      </c>
      <c r="D278" s="300" t="s">
        <v>2408</v>
      </c>
      <c r="E278" s="311"/>
      <c r="F278" s="311">
        <v>2</v>
      </c>
      <c r="G278" s="311"/>
      <c r="H278" s="311"/>
      <c r="I278" s="311">
        <f t="shared" si="26"/>
        <v>0</v>
      </c>
      <c r="J278" s="311">
        <f t="shared" si="26"/>
        <v>2</v>
      </c>
    </row>
    <row r="279" spans="1:10" s="64" customFormat="1">
      <c r="A279" s="301" t="s">
        <v>2395</v>
      </c>
      <c r="B279" s="301" t="s">
        <v>2392</v>
      </c>
      <c r="C279" s="342">
        <v>57901001</v>
      </c>
      <c r="D279" s="300" t="s">
        <v>402</v>
      </c>
      <c r="E279" s="311"/>
      <c r="F279" s="311">
        <v>2</v>
      </c>
      <c r="G279" s="311"/>
      <c r="H279" s="311"/>
      <c r="I279" s="311">
        <f t="shared" si="26"/>
        <v>0</v>
      </c>
      <c r="J279" s="311">
        <f t="shared" si="26"/>
        <v>2</v>
      </c>
    </row>
    <row r="280" spans="1:10" s="64" customFormat="1">
      <c r="A280" s="301" t="s">
        <v>2395</v>
      </c>
      <c r="B280" s="301" t="s">
        <v>2392</v>
      </c>
      <c r="C280" s="342" t="s">
        <v>403</v>
      </c>
      <c r="D280" s="299" t="s">
        <v>404</v>
      </c>
      <c r="E280" s="311"/>
      <c r="F280" s="311"/>
      <c r="G280" s="311"/>
      <c r="H280" s="311">
        <v>5</v>
      </c>
      <c r="I280" s="311">
        <f t="shared" si="26"/>
        <v>0</v>
      </c>
      <c r="J280" s="311">
        <f t="shared" si="26"/>
        <v>5</v>
      </c>
    </row>
    <row r="281" spans="1:10" s="64" customFormat="1">
      <c r="A281" s="301" t="s">
        <v>2395</v>
      </c>
      <c r="B281" s="301" t="s">
        <v>2392</v>
      </c>
      <c r="C281" s="342" t="s">
        <v>405</v>
      </c>
      <c r="D281" s="299" t="s">
        <v>2409</v>
      </c>
      <c r="E281" s="311"/>
      <c r="F281" s="311">
        <v>5</v>
      </c>
      <c r="G281" s="311"/>
      <c r="H281" s="311"/>
      <c r="I281" s="311">
        <f t="shared" si="26"/>
        <v>0</v>
      </c>
      <c r="J281" s="311">
        <f t="shared" si="26"/>
        <v>5</v>
      </c>
    </row>
    <row r="282" spans="1:10" s="64" customFormat="1">
      <c r="A282" s="301" t="s">
        <v>2395</v>
      </c>
      <c r="B282" s="301" t="s">
        <v>2392</v>
      </c>
      <c r="C282" s="342">
        <v>57903001</v>
      </c>
      <c r="D282" s="299" t="s">
        <v>406</v>
      </c>
      <c r="E282" s="311"/>
      <c r="F282" s="311">
        <v>5</v>
      </c>
      <c r="G282" s="311"/>
      <c r="H282" s="311"/>
      <c r="I282" s="311">
        <f t="shared" si="26"/>
        <v>0</v>
      </c>
      <c r="J282" s="311">
        <f t="shared" si="26"/>
        <v>5</v>
      </c>
    </row>
    <row r="283" spans="1:10" s="64" customFormat="1">
      <c r="A283" s="301" t="s">
        <v>2395</v>
      </c>
      <c r="B283" s="301" t="s">
        <v>2392</v>
      </c>
      <c r="C283" s="342" t="s">
        <v>407</v>
      </c>
      <c r="D283" s="299" t="s">
        <v>408</v>
      </c>
      <c r="E283" s="311"/>
      <c r="F283" s="311"/>
      <c r="G283" s="311"/>
      <c r="H283" s="311">
        <v>2</v>
      </c>
      <c r="I283" s="311">
        <f t="shared" si="26"/>
        <v>0</v>
      </c>
      <c r="J283" s="311">
        <f t="shared" si="26"/>
        <v>2</v>
      </c>
    </row>
    <row r="284" spans="1:10" s="64" customFormat="1">
      <c r="A284" s="301" t="s">
        <v>2395</v>
      </c>
      <c r="B284" s="301" t="s">
        <v>2392</v>
      </c>
      <c r="C284" s="342" t="s">
        <v>409</v>
      </c>
      <c r="D284" s="299" t="s">
        <v>2410</v>
      </c>
      <c r="E284" s="311"/>
      <c r="F284" s="311">
        <v>20</v>
      </c>
      <c r="G284" s="311"/>
      <c r="H284" s="311"/>
      <c r="I284" s="311">
        <f t="shared" si="26"/>
        <v>0</v>
      </c>
      <c r="J284" s="311">
        <f t="shared" si="26"/>
        <v>20</v>
      </c>
    </row>
    <row r="285" spans="1:10" s="64" customFormat="1">
      <c r="A285" s="301" t="s">
        <v>2395</v>
      </c>
      <c r="B285" s="301" t="s">
        <v>2392</v>
      </c>
      <c r="C285" s="342">
        <v>58100001</v>
      </c>
      <c r="D285" s="299" t="s">
        <v>410</v>
      </c>
      <c r="E285" s="311"/>
      <c r="F285" s="311">
        <v>20</v>
      </c>
      <c r="G285" s="311"/>
      <c r="H285" s="311"/>
      <c r="I285" s="311">
        <f t="shared" si="26"/>
        <v>0</v>
      </c>
      <c r="J285" s="311">
        <f t="shared" si="26"/>
        <v>20</v>
      </c>
    </row>
    <row r="286" spans="1:10" s="64" customFormat="1">
      <c r="A286" s="301" t="s">
        <v>2395</v>
      </c>
      <c r="B286" s="301" t="s">
        <v>2392</v>
      </c>
      <c r="C286" s="342" t="s">
        <v>411</v>
      </c>
      <c r="D286" s="299" t="s">
        <v>412</v>
      </c>
      <c r="E286" s="311"/>
      <c r="F286" s="311"/>
      <c r="G286" s="311"/>
      <c r="H286" s="311">
        <v>1</v>
      </c>
      <c r="I286" s="311">
        <f t="shared" si="26"/>
        <v>0</v>
      </c>
      <c r="J286" s="311">
        <f t="shared" si="26"/>
        <v>1</v>
      </c>
    </row>
    <row r="287" spans="1:10" s="64" customFormat="1">
      <c r="A287" s="301" t="s">
        <v>2395</v>
      </c>
      <c r="B287" s="301" t="s">
        <v>2392</v>
      </c>
      <c r="C287" s="342" t="s">
        <v>413</v>
      </c>
      <c r="D287" s="299" t="s">
        <v>2411</v>
      </c>
      <c r="E287" s="311"/>
      <c r="F287" s="311">
        <v>5</v>
      </c>
      <c r="G287" s="311"/>
      <c r="H287" s="311"/>
      <c r="I287" s="311">
        <f t="shared" si="26"/>
        <v>0</v>
      </c>
      <c r="J287" s="311">
        <f t="shared" si="26"/>
        <v>5</v>
      </c>
    </row>
    <row r="288" spans="1:10" s="64" customFormat="1">
      <c r="A288" s="301" t="s">
        <v>2395</v>
      </c>
      <c r="B288" s="301" t="s">
        <v>2392</v>
      </c>
      <c r="C288" s="342">
        <v>58103001</v>
      </c>
      <c r="D288" s="299" t="s">
        <v>414</v>
      </c>
      <c r="E288" s="311"/>
      <c r="F288" s="311">
        <v>5</v>
      </c>
      <c r="G288" s="311"/>
      <c r="H288" s="311"/>
      <c r="I288" s="311">
        <f t="shared" si="26"/>
        <v>0</v>
      </c>
      <c r="J288" s="311">
        <f t="shared" si="26"/>
        <v>5</v>
      </c>
    </row>
    <row r="289" spans="1:10" s="64" customFormat="1">
      <c r="A289" s="301" t="s">
        <v>2395</v>
      </c>
      <c r="B289" s="301" t="s">
        <v>2392</v>
      </c>
      <c r="C289" s="342" t="s">
        <v>415</v>
      </c>
      <c r="D289" s="299" t="s">
        <v>416</v>
      </c>
      <c r="E289" s="311"/>
      <c r="F289" s="311"/>
      <c r="G289" s="311"/>
      <c r="H289" s="311">
        <v>2</v>
      </c>
      <c r="I289" s="311">
        <f t="shared" si="26"/>
        <v>0</v>
      </c>
      <c r="J289" s="311">
        <f t="shared" si="26"/>
        <v>2</v>
      </c>
    </row>
    <row r="290" spans="1:10" s="64" customFormat="1">
      <c r="A290" s="301" t="s">
        <v>2395</v>
      </c>
      <c r="B290" s="301" t="s">
        <v>2392</v>
      </c>
      <c r="C290" s="342" t="s">
        <v>417</v>
      </c>
      <c r="D290" s="299" t="s">
        <v>2412</v>
      </c>
      <c r="E290" s="311"/>
      <c r="F290" s="311">
        <v>55</v>
      </c>
      <c r="G290" s="311"/>
      <c r="H290" s="311"/>
      <c r="I290" s="311">
        <f t="shared" si="26"/>
        <v>0</v>
      </c>
      <c r="J290" s="311">
        <f t="shared" si="26"/>
        <v>55</v>
      </c>
    </row>
    <row r="291" spans="1:10" s="64" customFormat="1">
      <c r="A291" s="301" t="s">
        <v>2395</v>
      </c>
      <c r="B291" s="301" t="s">
        <v>2392</v>
      </c>
      <c r="C291" s="342">
        <v>58106001</v>
      </c>
      <c r="D291" s="299" t="s">
        <v>418</v>
      </c>
      <c r="E291" s="311"/>
      <c r="F291" s="311">
        <v>55</v>
      </c>
      <c r="G291" s="311"/>
      <c r="H291" s="311"/>
      <c r="I291" s="311">
        <f t="shared" si="26"/>
        <v>0</v>
      </c>
      <c r="J291" s="311">
        <f t="shared" si="26"/>
        <v>55</v>
      </c>
    </row>
    <row r="292" spans="1:10" s="64" customFormat="1">
      <c r="A292" s="301" t="s">
        <v>2395</v>
      </c>
      <c r="B292" s="301" t="s">
        <v>2392</v>
      </c>
      <c r="C292" s="342" t="s">
        <v>419</v>
      </c>
      <c r="D292" s="299" t="s">
        <v>420</v>
      </c>
      <c r="E292" s="311"/>
      <c r="F292" s="311"/>
      <c r="G292" s="311"/>
      <c r="H292" s="311">
        <v>1100</v>
      </c>
      <c r="I292" s="311">
        <f t="shared" si="26"/>
        <v>0</v>
      </c>
      <c r="J292" s="311">
        <f t="shared" si="26"/>
        <v>1100</v>
      </c>
    </row>
    <row r="293" spans="1:10" s="64" customFormat="1">
      <c r="A293" s="301" t="s">
        <v>2395</v>
      </c>
      <c r="B293" s="301" t="s">
        <v>2392</v>
      </c>
      <c r="C293" s="342" t="s">
        <v>421</v>
      </c>
      <c r="D293" s="299" t="s">
        <v>2413</v>
      </c>
      <c r="E293" s="311"/>
      <c r="F293" s="311">
        <v>250</v>
      </c>
      <c r="G293" s="311"/>
      <c r="H293" s="311"/>
      <c r="I293" s="311">
        <f t="shared" si="26"/>
        <v>0</v>
      </c>
      <c r="J293" s="311">
        <f t="shared" si="26"/>
        <v>250</v>
      </c>
    </row>
    <row r="294" spans="1:10" s="64" customFormat="1">
      <c r="A294" s="301" t="s">
        <v>2395</v>
      </c>
      <c r="B294" s="301" t="s">
        <v>2392</v>
      </c>
      <c r="C294" s="342">
        <v>58500001</v>
      </c>
      <c r="D294" s="299" t="s">
        <v>422</v>
      </c>
      <c r="E294" s="311"/>
      <c r="F294" s="311">
        <v>250</v>
      </c>
      <c r="G294" s="311"/>
      <c r="H294" s="311"/>
      <c r="I294" s="311">
        <f t="shared" si="26"/>
        <v>0</v>
      </c>
      <c r="J294" s="311">
        <f t="shared" si="26"/>
        <v>250</v>
      </c>
    </row>
    <row r="295" spans="1:10" s="64" customFormat="1">
      <c r="A295" s="301" t="s">
        <v>2395</v>
      </c>
      <c r="B295" s="301" t="s">
        <v>2392</v>
      </c>
      <c r="C295" s="342" t="s">
        <v>423</v>
      </c>
      <c r="D295" s="299" t="s">
        <v>424</v>
      </c>
      <c r="E295" s="311"/>
      <c r="F295" s="311"/>
      <c r="G295" s="311"/>
      <c r="H295" s="311">
        <v>5</v>
      </c>
      <c r="I295" s="311">
        <f t="shared" si="26"/>
        <v>0</v>
      </c>
      <c r="J295" s="311">
        <f t="shared" si="26"/>
        <v>5</v>
      </c>
    </row>
    <row r="296" spans="1:10" s="64" customFormat="1">
      <c r="A296" s="301" t="s">
        <v>2395</v>
      </c>
      <c r="B296" s="301" t="s">
        <v>2392</v>
      </c>
      <c r="C296" s="342" t="s">
        <v>425</v>
      </c>
      <c r="D296" s="299" t="s">
        <v>2414</v>
      </c>
      <c r="E296" s="311"/>
      <c r="F296" s="311">
        <v>5</v>
      </c>
      <c r="G296" s="311"/>
      <c r="H296" s="311"/>
      <c r="I296" s="311">
        <f t="shared" si="26"/>
        <v>0</v>
      </c>
      <c r="J296" s="311">
        <f t="shared" si="26"/>
        <v>5</v>
      </c>
    </row>
    <row r="297" spans="1:10" s="64" customFormat="1">
      <c r="A297" s="301" t="s">
        <v>2395</v>
      </c>
      <c r="B297" s="301" t="s">
        <v>2392</v>
      </c>
      <c r="C297" s="342">
        <v>58700001</v>
      </c>
      <c r="D297" s="299" t="s">
        <v>426</v>
      </c>
      <c r="E297" s="311"/>
      <c r="F297" s="311">
        <v>5</v>
      </c>
      <c r="G297" s="311"/>
      <c r="H297" s="311"/>
      <c r="I297" s="311">
        <f t="shared" si="26"/>
        <v>0</v>
      </c>
      <c r="J297" s="311">
        <f t="shared" si="26"/>
        <v>5</v>
      </c>
    </row>
    <row r="298" spans="1:10" s="64" customFormat="1">
      <c r="A298" s="301" t="s">
        <v>2395</v>
      </c>
      <c r="B298" s="301" t="s">
        <v>2392</v>
      </c>
      <c r="C298" s="342" t="s">
        <v>427</v>
      </c>
      <c r="D298" s="299" t="s">
        <v>428</v>
      </c>
      <c r="E298" s="311"/>
      <c r="F298" s="311"/>
      <c r="G298" s="311"/>
      <c r="H298" s="311">
        <v>10</v>
      </c>
      <c r="I298" s="311">
        <f t="shared" si="26"/>
        <v>0</v>
      </c>
      <c r="J298" s="311">
        <f t="shared" si="26"/>
        <v>10</v>
      </c>
    </row>
    <row r="299" spans="1:10" s="64" customFormat="1">
      <c r="A299" s="301" t="s">
        <v>2395</v>
      </c>
      <c r="B299" s="301" t="s">
        <v>2392</v>
      </c>
      <c r="C299" s="342" t="s">
        <v>429</v>
      </c>
      <c r="D299" s="299" t="s">
        <v>2415</v>
      </c>
      <c r="E299" s="311"/>
      <c r="F299" s="311">
        <v>5</v>
      </c>
      <c r="G299" s="311"/>
      <c r="H299" s="311"/>
      <c r="I299" s="311">
        <f t="shared" si="26"/>
        <v>0</v>
      </c>
      <c r="J299" s="311">
        <f t="shared" si="26"/>
        <v>5</v>
      </c>
    </row>
    <row r="300" spans="1:10" s="64" customFormat="1">
      <c r="A300" s="301" t="s">
        <v>2395</v>
      </c>
      <c r="B300" s="301" t="s">
        <v>2392</v>
      </c>
      <c r="C300" s="311">
        <v>58900001</v>
      </c>
      <c r="D300" s="319" t="s">
        <v>430</v>
      </c>
      <c r="E300" s="311"/>
      <c r="F300" s="311">
        <v>5</v>
      </c>
      <c r="G300" s="311"/>
      <c r="H300" s="311"/>
      <c r="I300" s="311">
        <f t="shared" si="26"/>
        <v>0</v>
      </c>
      <c r="J300" s="311">
        <f t="shared" si="26"/>
        <v>5</v>
      </c>
    </row>
    <row r="301" spans="1:10" s="64" customFormat="1">
      <c r="A301" s="317"/>
      <c r="B301" s="323"/>
      <c r="C301" s="343"/>
      <c r="D301" s="344"/>
      <c r="E301" s="345"/>
      <c r="F301" s="345"/>
      <c r="G301" s="345"/>
      <c r="H301" s="345"/>
      <c r="I301" s="311"/>
      <c r="J301" s="311"/>
    </row>
    <row r="302" spans="1:10" ht="11.25" customHeight="1">
      <c r="A302" s="323"/>
      <c r="B302" s="323"/>
      <c r="C302" s="346"/>
      <c r="D302" s="314"/>
      <c r="E302" s="314"/>
      <c r="F302" s="314"/>
      <c r="G302" s="314"/>
      <c r="H302" s="314"/>
      <c r="I302" s="311">
        <f t="shared" ref="I302" si="27">SUM(E302,G302)</f>
        <v>0</v>
      </c>
      <c r="J302" s="311">
        <f t="shared" ref="J302" si="28">SUM(F302,H302)</f>
        <v>0</v>
      </c>
    </row>
    <row r="303" spans="1:10" s="64" customFormat="1">
      <c r="A303" s="317"/>
      <c r="B303" s="317" t="s">
        <v>431</v>
      </c>
      <c r="C303" s="339"/>
      <c r="D303" s="317"/>
      <c r="E303" s="347"/>
      <c r="F303" s="347"/>
      <c r="G303" s="347"/>
      <c r="H303" s="347"/>
      <c r="I303" s="347"/>
      <c r="J303" s="347"/>
    </row>
    <row r="304" spans="1:10" customFormat="1">
      <c r="A304" s="348"/>
      <c r="B304" s="306" t="s">
        <v>358</v>
      </c>
      <c r="C304" s="306"/>
      <c r="D304" s="306"/>
      <c r="E304" s="308"/>
      <c r="F304" s="308">
        <v>1020</v>
      </c>
      <c r="G304" s="308"/>
      <c r="H304" s="308">
        <v>900</v>
      </c>
      <c r="I304" s="308">
        <f t="shared" ref="I304:J306" si="29">SUM(E304,G304)</f>
        <v>0</v>
      </c>
      <c r="J304" s="308">
        <f t="shared" si="29"/>
        <v>1920</v>
      </c>
    </row>
    <row r="305" spans="1:10" customFormat="1">
      <c r="A305" s="348"/>
      <c r="B305" s="306" t="s">
        <v>359</v>
      </c>
      <c r="C305" s="306"/>
      <c r="D305" s="306"/>
      <c r="E305" s="308"/>
      <c r="F305" s="308"/>
      <c r="G305" s="308"/>
      <c r="H305" s="308"/>
      <c r="I305" s="308"/>
      <c r="J305" s="308"/>
    </row>
    <row r="306" spans="1:10">
      <c r="A306" s="301" t="s">
        <v>2395</v>
      </c>
      <c r="B306" s="301" t="s">
        <v>2392</v>
      </c>
      <c r="C306" s="342" t="s">
        <v>432</v>
      </c>
      <c r="D306" s="349" t="s">
        <v>433</v>
      </c>
      <c r="E306" s="311"/>
      <c r="F306" s="311">
        <v>50</v>
      </c>
      <c r="G306" s="311"/>
      <c r="H306" s="311">
        <v>30</v>
      </c>
      <c r="I306" s="311">
        <f t="shared" si="29"/>
        <v>0</v>
      </c>
      <c r="J306" s="311">
        <f t="shared" si="29"/>
        <v>80</v>
      </c>
    </row>
    <row r="307" spans="1:10">
      <c r="A307" s="301" t="s">
        <v>2395</v>
      </c>
      <c r="B307" s="301" t="s">
        <v>2392</v>
      </c>
      <c r="C307" s="342">
        <v>55032001</v>
      </c>
      <c r="D307" s="349" t="s">
        <v>434</v>
      </c>
      <c r="E307" s="311"/>
      <c r="F307" s="311">
        <v>30</v>
      </c>
      <c r="G307" s="311"/>
      <c r="H307" s="311">
        <v>5</v>
      </c>
      <c r="I307" s="311">
        <f t="shared" ref="I307:J320" si="30">SUM(E307,G307)</f>
        <v>0</v>
      </c>
      <c r="J307" s="311">
        <f t="shared" si="30"/>
        <v>35</v>
      </c>
    </row>
    <row r="308" spans="1:10">
      <c r="A308" s="301" t="s">
        <v>2395</v>
      </c>
      <c r="B308" s="301" t="s">
        <v>2392</v>
      </c>
      <c r="C308" s="342" t="s">
        <v>435</v>
      </c>
      <c r="D308" s="300" t="s">
        <v>436</v>
      </c>
      <c r="E308" s="311"/>
      <c r="F308" s="311">
        <v>300</v>
      </c>
      <c r="G308" s="311"/>
      <c r="H308" s="311">
        <v>250</v>
      </c>
      <c r="I308" s="311">
        <f t="shared" si="30"/>
        <v>0</v>
      </c>
      <c r="J308" s="311">
        <f t="shared" si="30"/>
        <v>550</v>
      </c>
    </row>
    <row r="309" spans="1:10">
      <c r="A309" s="301" t="s">
        <v>2395</v>
      </c>
      <c r="B309" s="301" t="s">
        <v>2392</v>
      </c>
      <c r="C309" s="342" t="s">
        <v>437</v>
      </c>
      <c r="D309" s="300" t="s">
        <v>438</v>
      </c>
      <c r="E309" s="311"/>
      <c r="F309" s="311">
        <v>60</v>
      </c>
      <c r="G309" s="311"/>
      <c r="H309" s="311">
        <v>20</v>
      </c>
      <c r="I309" s="311">
        <f t="shared" si="30"/>
        <v>0</v>
      </c>
      <c r="J309" s="311">
        <f t="shared" si="30"/>
        <v>80</v>
      </c>
    </row>
    <row r="310" spans="1:10">
      <c r="A310" s="301" t="s">
        <v>2395</v>
      </c>
      <c r="B310" s="301" t="s">
        <v>2392</v>
      </c>
      <c r="C310" s="342" t="s">
        <v>439</v>
      </c>
      <c r="D310" s="300" t="s">
        <v>440</v>
      </c>
      <c r="E310" s="311"/>
      <c r="F310" s="311">
        <v>20</v>
      </c>
      <c r="G310" s="311"/>
      <c r="H310" s="311">
        <v>18</v>
      </c>
      <c r="I310" s="311">
        <f t="shared" si="30"/>
        <v>0</v>
      </c>
      <c r="J310" s="311">
        <f t="shared" si="30"/>
        <v>38</v>
      </c>
    </row>
    <row r="311" spans="1:10">
      <c r="A311" s="301" t="s">
        <v>2395</v>
      </c>
      <c r="B311" s="301" t="s">
        <v>2392</v>
      </c>
      <c r="C311" s="342" t="s">
        <v>441</v>
      </c>
      <c r="D311" s="300" t="s">
        <v>442</v>
      </c>
      <c r="E311" s="311"/>
      <c r="F311" s="311">
        <v>5</v>
      </c>
      <c r="G311" s="311"/>
      <c r="H311" s="311">
        <v>1</v>
      </c>
      <c r="I311" s="311">
        <f t="shared" si="30"/>
        <v>0</v>
      </c>
      <c r="J311" s="311">
        <f t="shared" si="30"/>
        <v>6</v>
      </c>
    </row>
    <row r="312" spans="1:10">
      <c r="A312" s="301" t="s">
        <v>2395</v>
      </c>
      <c r="B312" s="301" t="s">
        <v>2392</v>
      </c>
      <c r="C312" s="342" t="s">
        <v>443</v>
      </c>
      <c r="D312" s="300" t="s">
        <v>444</v>
      </c>
      <c r="E312" s="311"/>
      <c r="F312" s="311">
        <v>50</v>
      </c>
      <c r="G312" s="311"/>
      <c r="H312" s="311">
        <v>10</v>
      </c>
      <c r="I312" s="311">
        <f t="shared" si="30"/>
        <v>0</v>
      </c>
      <c r="J312" s="311">
        <f t="shared" si="30"/>
        <v>60</v>
      </c>
    </row>
    <row r="313" spans="1:10">
      <c r="A313" s="301" t="s">
        <v>2395</v>
      </c>
      <c r="B313" s="301" t="s">
        <v>2392</v>
      </c>
      <c r="C313" s="342" t="s">
        <v>445</v>
      </c>
      <c r="D313" s="300" t="s">
        <v>446</v>
      </c>
      <c r="E313" s="311"/>
      <c r="F313" s="311">
        <v>30</v>
      </c>
      <c r="G313" s="311"/>
      <c r="H313" s="311">
        <v>8</v>
      </c>
      <c r="I313" s="311">
        <f t="shared" si="30"/>
        <v>0</v>
      </c>
      <c r="J313" s="311">
        <f t="shared" si="30"/>
        <v>38</v>
      </c>
    </row>
    <row r="314" spans="1:10">
      <c r="A314" s="301" t="s">
        <v>2395</v>
      </c>
      <c r="B314" s="301" t="s">
        <v>2392</v>
      </c>
      <c r="C314" s="342" t="s">
        <v>447</v>
      </c>
      <c r="D314" s="299" t="s">
        <v>448</v>
      </c>
      <c r="E314" s="311"/>
      <c r="F314" s="311">
        <v>500</v>
      </c>
      <c r="G314" s="311"/>
      <c r="H314" s="311">
        <v>500</v>
      </c>
      <c r="I314" s="311">
        <f t="shared" si="30"/>
        <v>0</v>
      </c>
      <c r="J314" s="311">
        <f t="shared" si="30"/>
        <v>1000</v>
      </c>
    </row>
    <row r="315" spans="1:10" ht="25.5">
      <c r="A315" s="301" t="s">
        <v>2395</v>
      </c>
      <c r="B315" s="301" t="s">
        <v>2392</v>
      </c>
      <c r="C315" s="342" t="s">
        <v>449</v>
      </c>
      <c r="D315" s="299" t="s">
        <v>450</v>
      </c>
      <c r="E315" s="311"/>
      <c r="F315" s="311">
        <v>10</v>
      </c>
      <c r="G315" s="311"/>
      <c r="H315" s="311">
        <v>10</v>
      </c>
      <c r="I315" s="311">
        <f t="shared" si="30"/>
        <v>0</v>
      </c>
      <c r="J315" s="311">
        <f t="shared" si="30"/>
        <v>20</v>
      </c>
    </row>
    <row r="316" spans="1:10">
      <c r="A316" s="301" t="s">
        <v>2395</v>
      </c>
      <c r="B316" s="301" t="s">
        <v>2392</v>
      </c>
      <c r="C316" s="342" t="s">
        <v>451</v>
      </c>
      <c r="D316" s="300" t="s">
        <v>452</v>
      </c>
      <c r="E316" s="311"/>
      <c r="F316" s="311">
        <v>15</v>
      </c>
      <c r="G316" s="311"/>
      <c r="H316" s="311">
        <v>15</v>
      </c>
      <c r="I316" s="311">
        <f t="shared" si="30"/>
        <v>0</v>
      </c>
      <c r="J316" s="311">
        <f t="shared" si="30"/>
        <v>30</v>
      </c>
    </row>
    <row r="317" spans="1:10" ht="15" customHeight="1">
      <c r="A317" s="301" t="s">
        <v>2395</v>
      </c>
      <c r="B317" s="301" t="s">
        <v>2392</v>
      </c>
      <c r="C317" s="342" t="s">
        <v>453</v>
      </c>
      <c r="D317" s="299" t="s">
        <v>454</v>
      </c>
      <c r="E317" s="311"/>
      <c r="F317" s="311">
        <v>30</v>
      </c>
      <c r="G317" s="311"/>
      <c r="H317" s="311">
        <v>100</v>
      </c>
      <c r="I317" s="311">
        <f t="shared" si="30"/>
        <v>0</v>
      </c>
      <c r="J317" s="311">
        <f t="shared" si="30"/>
        <v>130</v>
      </c>
    </row>
    <row r="318" spans="1:10">
      <c r="A318" s="301" t="s">
        <v>2395</v>
      </c>
      <c r="B318" s="301" t="s">
        <v>2392</v>
      </c>
      <c r="C318" s="342" t="s">
        <v>455</v>
      </c>
      <c r="D318" s="300" t="s">
        <v>456</v>
      </c>
      <c r="E318" s="311"/>
      <c r="F318" s="311">
        <v>10</v>
      </c>
      <c r="G318" s="311"/>
      <c r="H318" s="311">
        <v>1</v>
      </c>
      <c r="I318" s="311">
        <f t="shared" si="30"/>
        <v>0</v>
      </c>
      <c r="J318" s="311">
        <f t="shared" si="30"/>
        <v>11</v>
      </c>
    </row>
    <row r="319" spans="1:10">
      <c r="A319" s="301" t="s">
        <v>2395</v>
      </c>
      <c r="B319" s="301" t="s">
        <v>2392</v>
      </c>
      <c r="C319" s="342" t="s">
        <v>457</v>
      </c>
      <c r="D319" s="300" t="s">
        <v>458</v>
      </c>
      <c r="E319" s="311"/>
      <c r="F319" s="311">
        <v>10</v>
      </c>
      <c r="G319" s="311"/>
      <c r="H319" s="311">
        <v>10</v>
      </c>
      <c r="I319" s="311">
        <f t="shared" si="30"/>
        <v>0</v>
      </c>
      <c r="J319" s="311">
        <f t="shared" si="30"/>
        <v>20</v>
      </c>
    </row>
    <row r="320" spans="1:10">
      <c r="A320" s="301" t="s">
        <v>2395</v>
      </c>
      <c r="B320" s="301" t="s">
        <v>2392</v>
      </c>
      <c r="C320" s="342" t="s">
        <v>459</v>
      </c>
      <c r="D320" s="299" t="s">
        <v>460</v>
      </c>
      <c r="E320" s="311"/>
      <c r="F320" s="311">
        <v>10</v>
      </c>
      <c r="G320" s="311"/>
      <c r="H320" s="311">
        <v>4</v>
      </c>
      <c r="I320" s="311">
        <f t="shared" si="30"/>
        <v>0</v>
      </c>
      <c r="J320" s="311">
        <f t="shared" si="30"/>
        <v>14</v>
      </c>
    </row>
    <row r="321" spans="1:11">
      <c r="A321" s="323"/>
      <c r="B321" s="323"/>
      <c r="C321" s="346"/>
      <c r="D321" s="314"/>
      <c r="E321" s="314"/>
      <c r="F321" s="314"/>
      <c r="G321" s="314"/>
      <c r="H321" s="314"/>
      <c r="I321" s="311">
        <f t="shared" ref="I321" si="31">SUM(E321,G321)</f>
        <v>0</v>
      </c>
      <c r="J321" s="311">
        <f t="shared" ref="J321" si="32">SUM(F321,H321)</f>
        <v>0</v>
      </c>
    </row>
    <row r="322" spans="1:11">
      <c r="A322" s="323"/>
      <c r="B322" s="323"/>
      <c r="C322" s="346"/>
      <c r="D322" s="314"/>
      <c r="E322" s="314"/>
      <c r="F322" s="314"/>
      <c r="G322" s="314"/>
      <c r="H322" s="314"/>
      <c r="I322" s="311">
        <f t="shared" ref="I322" si="33">SUM(E322,G322)</f>
        <v>0</v>
      </c>
      <c r="J322" s="311">
        <f t="shared" ref="J322" si="34">SUM(F322,H322)</f>
        <v>0</v>
      </c>
    </row>
    <row r="323" spans="1:11">
      <c r="A323" s="323"/>
      <c r="B323" s="317" t="s">
        <v>461</v>
      </c>
      <c r="C323" s="339"/>
      <c r="D323" s="317"/>
      <c r="E323" s="347"/>
      <c r="F323" s="347"/>
      <c r="G323" s="347"/>
      <c r="H323" s="347"/>
      <c r="I323" s="347"/>
      <c r="J323" s="347"/>
      <c r="K323" s="111"/>
    </row>
    <row r="324" spans="1:11">
      <c r="A324" s="323"/>
      <c r="B324" s="306" t="s">
        <v>358</v>
      </c>
      <c r="C324" s="306"/>
      <c r="D324" s="306"/>
      <c r="E324" s="308"/>
      <c r="F324" s="308">
        <v>75</v>
      </c>
      <c r="G324" s="308"/>
      <c r="H324" s="308">
        <v>35</v>
      </c>
      <c r="I324" s="308">
        <f t="shared" ref="I324:J324" si="35">SUM(E324,G324)</f>
        <v>0</v>
      </c>
      <c r="J324" s="308">
        <f t="shared" si="35"/>
        <v>110</v>
      </c>
    </row>
    <row r="325" spans="1:11">
      <c r="A325" s="323"/>
      <c r="B325" s="306" t="s">
        <v>359</v>
      </c>
      <c r="C325" s="306"/>
      <c r="D325" s="306"/>
      <c r="E325" s="308"/>
      <c r="F325" s="308"/>
      <c r="G325" s="308"/>
      <c r="H325" s="308"/>
      <c r="I325" s="308"/>
      <c r="J325" s="308"/>
    </row>
    <row r="326" spans="1:11" ht="25.5">
      <c r="A326" s="301" t="s">
        <v>2395</v>
      </c>
      <c r="B326" s="301" t="s">
        <v>2392</v>
      </c>
      <c r="C326" s="342" t="s">
        <v>462</v>
      </c>
      <c r="D326" s="313" t="s">
        <v>463</v>
      </c>
      <c r="E326" s="311"/>
      <c r="F326" s="311">
        <v>25</v>
      </c>
      <c r="G326" s="311"/>
      <c r="H326" s="311">
        <v>5</v>
      </c>
      <c r="I326" s="311">
        <f t="shared" ref="I326:J327" si="36">SUM(E326,G326)</f>
        <v>0</v>
      </c>
      <c r="J326" s="311">
        <f t="shared" si="36"/>
        <v>30</v>
      </c>
    </row>
    <row r="327" spans="1:11" ht="25.5">
      <c r="A327" s="301" t="s">
        <v>2395</v>
      </c>
      <c r="B327" s="301" t="s">
        <v>2392</v>
      </c>
      <c r="C327" s="342" t="s">
        <v>464</v>
      </c>
      <c r="D327" s="299" t="s">
        <v>465</v>
      </c>
      <c r="E327" s="311"/>
      <c r="F327" s="311">
        <v>50</v>
      </c>
      <c r="G327" s="311"/>
      <c r="H327" s="311">
        <v>30</v>
      </c>
      <c r="I327" s="311">
        <f t="shared" si="36"/>
        <v>0</v>
      </c>
      <c r="J327" s="311">
        <f t="shared" si="36"/>
        <v>80</v>
      </c>
    </row>
    <row r="328" spans="1:11">
      <c r="A328" s="323"/>
      <c r="B328" s="323"/>
      <c r="C328" s="350"/>
      <c r="D328" s="338"/>
      <c r="E328" s="314"/>
      <c r="F328" s="314"/>
      <c r="G328" s="314"/>
      <c r="H328" s="314"/>
      <c r="I328" s="311">
        <f t="shared" ref="I328" si="37">SUM(E328,G328)</f>
        <v>0</v>
      </c>
      <c r="J328" s="311">
        <f t="shared" ref="J328" si="38">SUM(F328,H328)</f>
        <v>0</v>
      </c>
    </row>
    <row r="329" spans="1:11">
      <c r="A329" s="323"/>
      <c r="B329" s="306" t="s">
        <v>466</v>
      </c>
      <c r="C329" s="306"/>
      <c r="D329" s="306"/>
      <c r="E329" s="307"/>
      <c r="F329" s="307"/>
      <c r="G329" s="307"/>
      <c r="H329" s="307"/>
      <c r="I329" s="307"/>
      <c r="J329" s="307"/>
    </row>
    <row r="330" spans="1:11">
      <c r="A330" s="323"/>
      <c r="B330" s="306" t="s">
        <v>358</v>
      </c>
      <c r="C330" s="306"/>
      <c r="D330" s="306"/>
      <c r="E330" s="308"/>
      <c r="F330" s="308">
        <v>52</v>
      </c>
      <c r="G330" s="308"/>
      <c r="H330" s="308">
        <v>85</v>
      </c>
      <c r="I330" s="308">
        <f>SUM(E330,G330)</f>
        <v>0</v>
      </c>
      <c r="J330" s="308">
        <f>SUM(F330,H330)</f>
        <v>137</v>
      </c>
    </row>
    <row r="331" spans="1:11">
      <c r="A331" s="323"/>
      <c r="B331" s="306" t="s">
        <v>359</v>
      </c>
      <c r="C331" s="306"/>
      <c r="D331" s="306"/>
      <c r="E331" s="308"/>
      <c r="F331" s="308"/>
      <c r="G331" s="308"/>
      <c r="H331" s="308"/>
      <c r="I331" s="308"/>
      <c r="J331" s="308"/>
    </row>
    <row r="332" spans="1:11">
      <c r="A332" s="301" t="s">
        <v>2395</v>
      </c>
      <c r="B332" s="301" t="s">
        <v>2392</v>
      </c>
      <c r="C332" s="342" t="s">
        <v>467</v>
      </c>
      <c r="D332" s="309" t="s">
        <v>468</v>
      </c>
      <c r="E332" s="310"/>
      <c r="F332" s="311"/>
      <c r="G332" s="311"/>
      <c r="H332" s="311">
        <v>2</v>
      </c>
      <c r="I332" s="312">
        <f t="shared" ref="I332:I359" si="39">SUM(E332,G332)</f>
        <v>0</v>
      </c>
      <c r="J332" s="312">
        <f t="shared" ref="J332:J359" si="40">SUM(F332,H332)</f>
        <v>2</v>
      </c>
    </row>
    <row r="333" spans="1:11">
      <c r="A333" s="301" t="s">
        <v>2395</v>
      </c>
      <c r="B333" s="301" t="s">
        <v>2392</v>
      </c>
      <c r="C333" s="342">
        <v>56001001</v>
      </c>
      <c r="D333" s="309" t="s">
        <v>469</v>
      </c>
      <c r="E333" s="310"/>
      <c r="F333" s="311">
        <v>2</v>
      </c>
      <c r="G333" s="311"/>
      <c r="H333" s="311"/>
      <c r="I333" s="312">
        <f t="shared" si="39"/>
        <v>0</v>
      </c>
      <c r="J333" s="312">
        <f t="shared" si="40"/>
        <v>2</v>
      </c>
    </row>
    <row r="334" spans="1:11">
      <c r="A334" s="301" t="s">
        <v>2395</v>
      </c>
      <c r="B334" s="301" t="s">
        <v>2392</v>
      </c>
      <c r="C334" s="342">
        <v>56001002</v>
      </c>
      <c r="D334" s="309" t="s">
        <v>470</v>
      </c>
      <c r="E334" s="310"/>
      <c r="F334" s="311">
        <v>2</v>
      </c>
      <c r="G334" s="311"/>
      <c r="H334" s="311"/>
      <c r="I334" s="312">
        <f t="shared" si="39"/>
        <v>0</v>
      </c>
      <c r="J334" s="312">
        <f t="shared" si="40"/>
        <v>2</v>
      </c>
    </row>
    <row r="335" spans="1:11" ht="24" customHeight="1">
      <c r="A335" s="301" t="s">
        <v>2395</v>
      </c>
      <c r="B335" s="301" t="s">
        <v>2392</v>
      </c>
      <c r="C335" s="342" t="s">
        <v>471</v>
      </c>
      <c r="D335" s="313" t="s">
        <v>472</v>
      </c>
      <c r="E335" s="310"/>
      <c r="F335" s="311"/>
      <c r="G335" s="311"/>
      <c r="H335" s="311">
        <v>1</v>
      </c>
      <c r="I335" s="312">
        <f t="shared" si="39"/>
        <v>0</v>
      </c>
      <c r="J335" s="312">
        <f t="shared" si="40"/>
        <v>1</v>
      </c>
    </row>
    <row r="336" spans="1:11">
      <c r="A336" s="301" t="s">
        <v>2395</v>
      </c>
      <c r="B336" s="301" t="s">
        <v>2392</v>
      </c>
      <c r="C336" s="342" t="s">
        <v>473</v>
      </c>
      <c r="D336" s="309" t="s">
        <v>474</v>
      </c>
      <c r="E336" s="310"/>
      <c r="F336" s="311"/>
      <c r="G336" s="311"/>
      <c r="H336" s="311">
        <v>2</v>
      </c>
      <c r="I336" s="312">
        <f t="shared" si="39"/>
        <v>0</v>
      </c>
      <c r="J336" s="312">
        <f t="shared" si="40"/>
        <v>2</v>
      </c>
    </row>
    <row r="337" spans="1:10">
      <c r="A337" s="301" t="s">
        <v>2395</v>
      </c>
      <c r="B337" s="301" t="s">
        <v>2392</v>
      </c>
      <c r="C337" s="342" t="s">
        <v>475</v>
      </c>
      <c r="D337" s="309" t="s">
        <v>476</v>
      </c>
      <c r="E337" s="310"/>
      <c r="F337" s="311"/>
      <c r="G337" s="311"/>
      <c r="H337" s="311">
        <v>20</v>
      </c>
      <c r="I337" s="312">
        <f t="shared" si="39"/>
        <v>0</v>
      </c>
      <c r="J337" s="312">
        <f t="shared" si="40"/>
        <v>20</v>
      </c>
    </row>
    <row r="338" spans="1:10">
      <c r="A338" s="301" t="s">
        <v>2395</v>
      </c>
      <c r="B338" s="301" t="s">
        <v>2392</v>
      </c>
      <c r="C338" s="342">
        <v>56301001</v>
      </c>
      <c r="D338" s="313" t="s">
        <v>477</v>
      </c>
      <c r="E338" s="310"/>
      <c r="F338" s="311">
        <v>5</v>
      </c>
      <c r="G338" s="311"/>
      <c r="H338" s="311"/>
      <c r="I338" s="312">
        <f t="shared" si="39"/>
        <v>0</v>
      </c>
      <c r="J338" s="312">
        <f t="shared" si="40"/>
        <v>5</v>
      </c>
    </row>
    <row r="339" spans="1:10" ht="25.5">
      <c r="A339" s="301" t="s">
        <v>2395</v>
      </c>
      <c r="B339" s="301" t="s">
        <v>2392</v>
      </c>
      <c r="C339" s="342" t="s">
        <v>478</v>
      </c>
      <c r="D339" s="313" t="s">
        <v>479</v>
      </c>
      <c r="E339" s="310"/>
      <c r="F339" s="311"/>
      <c r="G339" s="311"/>
      <c r="H339" s="311">
        <v>20</v>
      </c>
      <c r="I339" s="312">
        <f t="shared" si="39"/>
        <v>0</v>
      </c>
      <c r="J339" s="312">
        <f t="shared" si="40"/>
        <v>20</v>
      </c>
    </row>
    <row r="340" spans="1:10" ht="25.5">
      <c r="A340" s="301" t="s">
        <v>2395</v>
      </c>
      <c r="B340" s="301" t="s">
        <v>2392</v>
      </c>
      <c r="C340" s="342" t="s">
        <v>480</v>
      </c>
      <c r="D340" s="313" t="s">
        <v>481</v>
      </c>
      <c r="E340" s="310"/>
      <c r="F340" s="311"/>
      <c r="G340" s="311"/>
      <c r="H340" s="311">
        <v>10</v>
      </c>
      <c r="I340" s="312">
        <f t="shared" si="39"/>
        <v>0</v>
      </c>
      <c r="J340" s="312">
        <f t="shared" si="40"/>
        <v>10</v>
      </c>
    </row>
    <row r="341" spans="1:10" ht="25.5">
      <c r="A341" s="301" t="s">
        <v>2395</v>
      </c>
      <c r="B341" s="301" t="s">
        <v>2392</v>
      </c>
      <c r="C341" s="342">
        <v>56307001</v>
      </c>
      <c r="D341" s="313" t="s">
        <v>482</v>
      </c>
      <c r="E341" s="311"/>
      <c r="F341" s="311">
        <v>5</v>
      </c>
      <c r="G341" s="311"/>
      <c r="H341" s="311"/>
      <c r="I341" s="312">
        <f t="shared" si="39"/>
        <v>0</v>
      </c>
      <c r="J341" s="312">
        <f t="shared" si="40"/>
        <v>5</v>
      </c>
    </row>
    <row r="342" spans="1:10">
      <c r="A342" s="301" t="s">
        <v>2395</v>
      </c>
      <c r="B342" s="301" t="s">
        <v>2392</v>
      </c>
      <c r="C342" s="342">
        <v>56301002</v>
      </c>
      <c r="D342" s="299" t="s">
        <v>483</v>
      </c>
      <c r="E342" s="311"/>
      <c r="F342" s="311">
        <v>10</v>
      </c>
      <c r="G342" s="311"/>
      <c r="H342" s="311"/>
      <c r="I342" s="312">
        <f t="shared" si="39"/>
        <v>0</v>
      </c>
      <c r="J342" s="312">
        <f t="shared" si="40"/>
        <v>10</v>
      </c>
    </row>
    <row r="343" spans="1:10">
      <c r="A343" s="301" t="s">
        <v>2395</v>
      </c>
      <c r="B343" s="301" t="s">
        <v>2392</v>
      </c>
      <c r="C343" s="342" t="s">
        <v>484</v>
      </c>
      <c r="D343" s="299" t="s">
        <v>485</v>
      </c>
      <c r="E343" s="311"/>
      <c r="F343" s="311"/>
      <c r="G343" s="311"/>
      <c r="H343" s="311">
        <v>10</v>
      </c>
      <c r="I343" s="312">
        <f t="shared" si="39"/>
        <v>0</v>
      </c>
      <c r="J343" s="312">
        <f t="shared" si="40"/>
        <v>10</v>
      </c>
    </row>
    <row r="344" spans="1:10">
      <c r="A344" s="301" t="s">
        <v>2395</v>
      </c>
      <c r="B344" s="301" t="s">
        <v>2392</v>
      </c>
      <c r="C344" s="342">
        <v>56401001</v>
      </c>
      <c r="D344" s="299" t="s">
        <v>486</v>
      </c>
      <c r="E344" s="311"/>
      <c r="F344" s="311">
        <v>5</v>
      </c>
      <c r="G344" s="311"/>
      <c r="H344" s="311"/>
      <c r="I344" s="312">
        <f t="shared" si="39"/>
        <v>0</v>
      </c>
      <c r="J344" s="312">
        <f t="shared" si="40"/>
        <v>5</v>
      </c>
    </row>
    <row r="345" spans="1:10" ht="25.5">
      <c r="A345" s="301" t="s">
        <v>2395</v>
      </c>
      <c r="B345" s="301" t="s">
        <v>2392</v>
      </c>
      <c r="C345" s="342" t="s">
        <v>487</v>
      </c>
      <c r="D345" s="299" t="s">
        <v>488</v>
      </c>
      <c r="E345" s="311"/>
      <c r="F345" s="311"/>
      <c r="G345" s="311"/>
      <c r="H345" s="311">
        <v>10</v>
      </c>
      <c r="I345" s="312">
        <f t="shared" si="39"/>
        <v>0</v>
      </c>
      <c r="J345" s="312">
        <f t="shared" si="40"/>
        <v>10</v>
      </c>
    </row>
    <row r="346" spans="1:10" ht="25.5">
      <c r="A346" s="301" t="s">
        <v>2395</v>
      </c>
      <c r="B346" s="301" t="s">
        <v>2392</v>
      </c>
      <c r="C346" s="342">
        <v>56407001</v>
      </c>
      <c r="D346" s="299" t="s">
        <v>489</v>
      </c>
      <c r="E346" s="311"/>
      <c r="F346" s="311">
        <v>5</v>
      </c>
      <c r="G346" s="311"/>
      <c r="H346" s="311"/>
      <c r="I346" s="312">
        <f t="shared" si="39"/>
        <v>0</v>
      </c>
      <c r="J346" s="312">
        <f t="shared" si="40"/>
        <v>5</v>
      </c>
    </row>
    <row r="347" spans="1:10">
      <c r="A347" s="301" t="s">
        <v>2395</v>
      </c>
      <c r="B347" s="301" t="s">
        <v>2392</v>
      </c>
      <c r="C347" s="342">
        <v>56401002</v>
      </c>
      <c r="D347" s="299" t="s">
        <v>490</v>
      </c>
      <c r="E347" s="311"/>
      <c r="F347" s="311">
        <v>10</v>
      </c>
      <c r="G347" s="311"/>
      <c r="H347" s="311"/>
      <c r="I347" s="312">
        <f t="shared" si="39"/>
        <v>0</v>
      </c>
      <c r="J347" s="312">
        <f t="shared" si="40"/>
        <v>10</v>
      </c>
    </row>
    <row r="348" spans="1:10">
      <c r="A348" s="301" t="s">
        <v>2395</v>
      </c>
      <c r="B348" s="301" t="s">
        <v>2392</v>
      </c>
      <c r="C348" s="342" t="s">
        <v>491</v>
      </c>
      <c r="D348" s="299" t="s">
        <v>492</v>
      </c>
      <c r="E348" s="314"/>
      <c r="F348" s="311">
        <v>3</v>
      </c>
      <c r="G348" s="311"/>
      <c r="H348" s="311"/>
      <c r="I348" s="312">
        <f t="shared" si="39"/>
        <v>0</v>
      </c>
      <c r="J348" s="312">
        <f t="shared" si="40"/>
        <v>3</v>
      </c>
    </row>
    <row r="349" spans="1:10">
      <c r="A349" s="301" t="s">
        <v>2395</v>
      </c>
      <c r="B349" s="301" t="s">
        <v>2392</v>
      </c>
      <c r="C349" s="342" t="s">
        <v>493</v>
      </c>
      <c r="D349" s="314" t="s">
        <v>494</v>
      </c>
      <c r="E349" s="314"/>
      <c r="F349" s="311"/>
      <c r="G349" s="311"/>
      <c r="H349" s="311">
        <v>3</v>
      </c>
      <c r="I349" s="312">
        <f t="shared" si="39"/>
        <v>0</v>
      </c>
      <c r="J349" s="312">
        <f t="shared" si="40"/>
        <v>3</v>
      </c>
    </row>
    <row r="350" spans="1:10">
      <c r="A350" s="301" t="s">
        <v>2395</v>
      </c>
      <c r="B350" s="301" t="s">
        <v>2392</v>
      </c>
      <c r="C350" s="342" t="s">
        <v>495</v>
      </c>
      <c r="D350" s="314" t="s">
        <v>496</v>
      </c>
      <c r="E350" s="314"/>
      <c r="F350" s="311">
        <v>2</v>
      </c>
      <c r="G350" s="311"/>
      <c r="H350" s="311"/>
      <c r="I350" s="312">
        <f t="shared" si="39"/>
        <v>0</v>
      </c>
      <c r="J350" s="312">
        <f t="shared" si="40"/>
        <v>2</v>
      </c>
    </row>
    <row r="351" spans="1:10">
      <c r="A351" s="301" t="s">
        <v>2395</v>
      </c>
      <c r="B351" s="301" t="s">
        <v>2392</v>
      </c>
      <c r="C351" s="342" t="s">
        <v>497</v>
      </c>
      <c r="D351" s="313" t="s">
        <v>498</v>
      </c>
      <c r="E351" s="314"/>
      <c r="F351" s="311"/>
      <c r="G351" s="311"/>
      <c r="H351" s="311">
        <v>2</v>
      </c>
      <c r="I351" s="312">
        <f t="shared" si="39"/>
        <v>0</v>
      </c>
      <c r="J351" s="312">
        <f t="shared" si="40"/>
        <v>2</v>
      </c>
    </row>
    <row r="352" spans="1:10">
      <c r="A352" s="301" t="s">
        <v>2395</v>
      </c>
      <c r="B352" s="301" t="s">
        <v>2392</v>
      </c>
      <c r="C352" s="342" t="s">
        <v>499</v>
      </c>
      <c r="D352" s="299" t="s">
        <v>500</v>
      </c>
      <c r="E352" s="314"/>
      <c r="F352" s="311"/>
      <c r="G352" s="311"/>
      <c r="H352" s="311">
        <v>3</v>
      </c>
      <c r="I352" s="312">
        <f t="shared" si="39"/>
        <v>0</v>
      </c>
      <c r="J352" s="312">
        <f t="shared" si="40"/>
        <v>3</v>
      </c>
    </row>
    <row r="353" spans="1:10">
      <c r="A353" s="301" t="s">
        <v>2395</v>
      </c>
      <c r="B353" s="301" t="s">
        <v>2392</v>
      </c>
      <c r="C353" s="342" t="s">
        <v>501</v>
      </c>
      <c r="D353" s="314" t="s">
        <v>502</v>
      </c>
      <c r="E353" s="314"/>
      <c r="F353" s="311">
        <v>2</v>
      </c>
      <c r="G353" s="311"/>
      <c r="H353" s="311"/>
      <c r="I353" s="312">
        <f t="shared" si="39"/>
        <v>0</v>
      </c>
      <c r="J353" s="312">
        <f t="shared" si="40"/>
        <v>2</v>
      </c>
    </row>
    <row r="354" spans="1:10">
      <c r="A354" s="301" t="s">
        <v>2395</v>
      </c>
      <c r="B354" s="301" t="s">
        <v>2392</v>
      </c>
      <c r="C354" s="342" t="s">
        <v>503</v>
      </c>
      <c r="D354" s="314" t="s">
        <v>504</v>
      </c>
      <c r="E354" s="314"/>
      <c r="F354" s="311">
        <v>2</v>
      </c>
      <c r="G354" s="311"/>
      <c r="H354" s="311"/>
      <c r="I354" s="312">
        <f t="shared" si="39"/>
        <v>0</v>
      </c>
      <c r="J354" s="312">
        <f t="shared" si="40"/>
        <v>2</v>
      </c>
    </row>
    <row r="355" spans="1:10" ht="25.5">
      <c r="A355" s="301" t="s">
        <v>2395</v>
      </c>
      <c r="B355" s="301" t="s">
        <v>2392</v>
      </c>
      <c r="C355" s="342" t="s">
        <v>505</v>
      </c>
      <c r="D355" s="299" t="s">
        <v>506</v>
      </c>
      <c r="E355" s="314"/>
      <c r="F355" s="311"/>
      <c r="G355" s="311"/>
      <c r="H355" s="311">
        <v>3</v>
      </c>
      <c r="I355" s="312">
        <f t="shared" si="39"/>
        <v>0</v>
      </c>
      <c r="J355" s="312">
        <f t="shared" si="40"/>
        <v>3</v>
      </c>
    </row>
    <row r="356" spans="1:10" ht="25.5">
      <c r="A356" s="301" t="s">
        <v>2395</v>
      </c>
      <c r="B356" s="301" t="s">
        <v>2392</v>
      </c>
      <c r="C356" s="342" t="s">
        <v>507</v>
      </c>
      <c r="D356" s="299" t="s">
        <v>508</v>
      </c>
      <c r="E356" s="314"/>
      <c r="F356" s="311"/>
      <c r="G356" s="311"/>
      <c r="H356" s="311">
        <v>1</v>
      </c>
      <c r="I356" s="312">
        <f t="shared" si="39"/>
        <v>0</v>
      </c>
      <c r="J356" s="312">
        <f t="shared" si="40"/>
        <v>1</v>
      </c>
    </row>
    <row r="357" spans="1:10" ht="25.5">
      <c r="A357" s="301" t="s">
        <v>2395</v>
      </c>
      <c r="B357" s="301" t="s">
        <v>2392</v>
      </c>
      <c r="C357" s="342" t="s">
        <v>509</v>
      </c>
      <c r="D357" s="299" t="s">
        <v>510</v>
      </c>
      <c r="E357" s="314"/>
      <c r="F357" s="311"/>
      <c r="G357" s="311"/>
      <c r="H357" s="311">
        <v>1</v>
      </c>
      <c r="I357" s="312">
        <f t="shared" si="39"/>
        <v>0</v>
      </c>
      <c r="J357" s="312">
        <f t="shared" si="40"/>
        <v>1</v>
      </c>
    </row>
    <row r="358" spans="1:10">
      <c r="A358" s="323"/>
      <c r="B358" s="323"/>
      <c r="C358" s="346"/>
      <c r="D358" s="299"/>
      <c r="E358" s="314"/>
      <c r="F358" s="311"/>
      <c r="G358" s="311"/>
      <c r="H358" s="311"/>
      <c r="I358" s="312">
        <f t="shared" si="39"/>
        <v>0</v>
      </c>
      <c r="J358" s="312">
        <f t="shared" si="40"/>
        <v>0</v>
      </c>
    </row>
    <row r="359" spans="1:10">
      <c r="A359" s="323"/>
      <c r="B359" s="323"/>
      <c r="C359" s="350"/>
      <c r="D359" s="338"/>
      <c r="E359" s="314"/>
      <c r="F359" s="311"/>
      <c r="G359" s="311"/>
      <c r="H359" s="311"/>
      <c r="I359" s="312">
        <f t="shared" si="39"/>
        <v>0</v>
      </c>
      <c r="J359" s="312">
        <f t="shared" si="40"/>
        <v>0</v>
      </c>
    </row>
    <row r="360" spans="1:10">
      <c r="A360" s="323"/>
      <c r="B360" s="323"/>
      <c r="C360" s="324"/>
      <c r="D360" s="301"/>
      <c r="E360" s="301"/>
      <c r="F360" s="301"/>
      <c r="G360" s="301"/>
      <c r="H360" s="301"/>
      <c r="I360" s="301"/>
      <c r="J360" s="301"/>
    </row>
    <row r="361" spans="1:10" ht="14.25">
      <c r="A361" s="323"/>
      <c r="B361" s="325" t="s">
        <v>511</v>
      </c>
      <c r="C361" s="326"/>
      <c r="D361" s="325"/>
      <c r="E361" s="325"/>
      <c r="F361" s="325"/>
      <c r="G361" s="325"/>
      <c r="H361" s="325"/>
      <c r="I361" s="325"/>
      <c r="J361" s="325"/>
    </row>
    <row r="362" spans="1:10">
      <c r="A362" s="323"/>
      <c r="B362" s="306" t="s">
        <v>512</v>
      </c>
      <c r="C362" s="315"/>
      <c r="D362" s="315"/>
      <c r="E362" s="316">
        <f t="shared" ref="E362:J363" si="41">SUM(E365,E446)</f>
        <v>0</v>
      </c>
      <c r="F362" s="316">
        <f t="shared" si="41"/>
        <v>5500</v>
      </c>
      <c r="G362" s="316">
        <f t="shared" si="41"/>
        <v>0</v>
      </c>
      <c r="H362" s="316">
        <f t="shared" si="41"/>
        <v>9401</v>
      </c>
      <c r="I362" s="316">
        <f t="shared" si="41"/>
        <v>0</v>
      </c>
      <c r="J362" s="316">
        <f t="shared" si="41"/>
        <v>14901</v>
      </c>
    </row>
    <row r="363" spans="1:10">
      <c r="A363" s="323"/>
      <c r="B363" s="306" t="s">
        <v>513</v>
      </c>
      <c r="C363" s="315"/>
      <c r="D363" s="315"/>
      <c r="E363" s="316">
        <f t="shared" si="41"/>
        <v>0</v>
      </c>
      <c r="F363" s="316">
        <f t="shared" si="41"/>
        <v>5500</v>
      </c>
      <c r="G363" s="316">
        <f t="shared" si="41"/>
        <v>0</v>
      </c>
      <c r="H363" s="316">
        <f t="shared" si="41"/>
        <v>9401</v>
      </c>
      <c r="I363" s="316">
        <f t="shared" si="41"/>
        <v>0</v>
      </c>
      <c r="J363" s="316">
        <f t="shared" si="41"/>
        <v>14901</v>
      </c>
    </row>
    <row r="364" spans="1:10">
      <c r="A364" s="323"/>
      <c r="B364" s="306" t="s">
        <v>514</v>
      </c>
      <c r="C364" s="315"/>
      <c r="D364" s="315"/>
      <c r="E364" s="316"/>
      <c r="F364" s="316"/>
      <c r="G364" s="316"/>
      <c r="H364" s="316"/>
      <c r="I364" s="316"/>
      <c r="J364" s="316"/>
    </row>
    <row r="365" spans="1:10">
      <c r="A365" s="323"/>
      <c r="B365" s="317" t="s">
        <v>515</v>
      </c>
      <c r="C365" s="339"/>
      <c r="D365" s="317"/>
      <c r="E365" s="308"/>
      <c r="F365" s="308">
        <v>1500</v>
      </c>
      <c r="G365" s="308"/>
      <c r="H365" s="308">
        <v>6000</v>
      </c>
      <c r="I365" s="308">
        <f>SUM(E365,G365)</f>
        <v>0</v>
      </c>
      <c r="J365" s="308">
        <f>SUM(F365,H365)</f>
        <v>7500</v>
      </c>
    </row>
    <row r="366" spans="1:10">
      <c r="A366" s="323"/>
      <c r="B366" s="351" t="s">
        <v>516</v>
      </c>
      <c r="C366" s="339"/>
      <c r="D366" s="317"/>
      <c r="E366" s="308">
        <f>SUM(E365)</f>
        <v>0</v>
      </c>
      <c r="F366" s="308">
        <f t="shared" ref="F366:H366" si="42">SUM(F365)</f>
        <v>1500</v>
      </c>
      <c r="G366" s="308">
        <f t="shared" si="42"/>
        <v>0</v>
      </c>
      <c r="H366" s="308">
        <f t="shared" si="42"/>
        <v>6000</v>
      </c>
      <c r="I366" s="308">
        <f t="shared" ref="I366:J366" si="43">SUM(E366,G366)</f>
        <v>0</v>
      </c>
      <c r="J366" s="308">
        <f t="shared" si="43"/>
        <v>7500</v>
      </c>
    </row>
    <row r="367" spans="1:10">
      <c r="A367" s="323"/>
      <c r="B367" s="317" t="s">
        <v>517</v>
      </c>
      <c r="C367" s="339"/>
      <c r="D367" s="317"/>
      <c r="E367" s="308"/>
      <c r="F367" s="308"/>
      <c r="G367" s="308"/>
      <c r="H367" s="308"/>
      <c r="I367" s="308"/>
      <c r="J367" s="308"/>
    </row>
    <row r="368" spans="1:10">
      <c r="A368" s="301" t="s">
        <v>2396</v>
      </c>
      <c r="B368" s="323" t="s">
        <v>2393</v>
      </c>
      <c r="C368" s="320" t="s">
        <v>518</v>
      </c>
      <c r="D368" s="338" t="s">
        <v>519</v>
      </c>
      <c r="E368" s="311"/>
      <c r="F368" s="311">
        <v>1000</v>
      </c>
      <c r="G368" s="311"/>
      <c r="H368" s="311">
        <v>1574</v>
      </c>
      <c r="I368" s="311">
        <f t="shared" ref="I368:J444" si="44">SUM(E368,G368)</f>
        <v>0</v>
      </c>
      <c r="J368" s="311">
        <f t="shared" si="44"/>
        <v>2574</v>
      </c>
    </row>
    <row r="369" spans="1:10">
      <c r="A369" s="301" t="s">
        <v>2396</v>
      </c>
      <c r="B369" s="323" t="s">
        <v>2393</v>
      </c>
      <c r="C369" s="320" t="s">
        <v>520</v>
      </c>
      <c r="D369" s="338" t="s">
        <v>521</v>
      </c>
      <c r="E369" s="311"/>
      <c r="F369" s="311">
        <v>500</v>
      </c>
      <c r="G369" s="311"/>
      <c r="H369" s="311">
        <v>4000</v>
      </c>
      <c r="I369" s="311">
        <f t="shared" si="44"/>
        <v>0</v>
      </c>
      <c r="J369" s="311">
        <f t="shared" si="44"/>
        <v>4500</v>
      </c>
    </row>
    <row r="370" spans="1:10">
      <c r="A370" s="301" t="s">
        <v>2396</v>
      </c>
      <c r="B370" s="323" t="s">
        <v>2393</v>
      </c>
      <c r="C370" s="320" t="s">
        <v>522</v>
      </c>
      <c r="D370" s="319" t="s">
        <v>523</v>
      </c>
      <c r="E370" s="311"/>
      <c r="F370" s="311">
        <v>2000</v>
      </c>
      <c r="G370" s="311"/>
      <c r="H370" s="311">
        <v>8000</v>
      </c>
      <c r="I370" s="311">
        <f t="shared" si="44"/>
        <v>0</v>
      </c>
      <c r="J370" s="311">
        <f t="shared" si="44"/>
        <v>10000</v>
      </c>
    </row>
    <row r="371" spans="1:10" ht="25.5">
      <c r="A371" s="301" t="s">
        <v>2396</v>
      </c>
      <c r="B371" s="323" t="s">
        <v>2393</v>
      </c>
      <c r="C371" s="320" t="s">
        <v>524</v>
      </c>
      <c r="D371" s="319" t="s">
        <v>525</v>
      </c>
      <c r="E371" s="311"/>
      <c r="F371" s="311">
        <v>2000</v>
      </c>
      <c r="G371" s="311"/>
      <c r="H371" s="311">
        <v>10600</v>
      </c>
      <c r="I371" s="311">
        <f t="shared" si="44"/>
        <v>0</v>
      </c>
      <c r="J371" s="311">
        <f t="shared" si="44"/>
        <v>12600</v>
      </c>
    </row>
    <row r="372" spans="1:10">
      <c r="A372" s="301" t="s">
        <v>2396</v>
      </c>
      <c r="B372" s="323" t="s">
        <v>2393</v>
      </c>
      <c r="C372" s="320" t="s">
        <v>526</v>
      </c>
      <c r="D372" s="304" t="s">
        <v>527</v>
      </c>
      <c r="E372" s="311"/>
      <c r="F372" s="311">
        <v>100</v>
      </c>
      <c r="G372" s="311"/>
      <c r="H372" s="311">
        <v>3500</v>
      </c>
      <c r="I372" s="311">
        <f t="shared" si="44"/>
        <v>0</v>
      </c>
      <c r="J372" s="311">
        <f t="shared" si="44"/>
        <v>3600</v>
      </c>
    </row>
    <row r="373" spans="1:10">
      <c r="A373" s="301" t="s">
        <v>2396</v>
      </c>
      <c r="B373" s="323" t="s">
        <v>2393</v>
      </c>
      <c r="C373" s="320" t="s">
        <v>528</v>
      </c>
      <c r="D373" s="304" t="s">
        <v>529</v>
      </c>
      <c r="E373" s="311"/>
      <c r="F373" s="311">
        <v>250</v>
      </c>
      <c r="G373" s="311"/>
      <c r="H373" s="311">
        <v>3500</v>
      </c>
      <c r="I373" s="311">
        <f t="shared" si="44"/>
        <v>0</v>
      </c>
      <c r="J373" s="311">
        <f t="shared" si="44"/>
        <v>3750</v>
      </c>
    </row>
    <row r="374" spans="1:10">
      <c r="A374" s="301" t="s">
        <v>2396</v>
      </c>
      <c r="B374" s="323" t="s">
        <v>2393</v>
      </c>
      <c r="C374" s="320" t="s">
        <v>530</v>
      </c>
      <c r="D374" s="352" t="s">
        <v>531</v>
      </c>
      <c r="E374" s="311"/>
      <c r="F374" s="311">
        <v>400</v>
      </c>
      <c r="G374" s="311"/>
      <c r="H374" s="311">
        <v>2100</v>
      </c>
      <c r="I374" s="311">
        <f t="shared" si="44"/>
        <v>0</v>
      </c>
      <c r="J374" s="311">
        <f t="shared" si="44"/>
        <v>2500</v>
      </c>
    </row>
    <row r="375" spans="1:10">
      <c r="A375" s="301" t="s">
        <v>2396</v>
      </c>
      <c r="B375" s="323" t="s">
        <v>2393</v>
      </c>
      <c r="C375" s="320" t="s">
        <v>532</v>
      </c>
      <c r="D375" s="353" t="s">
        <v>533</v>
      </c>
      <c r="E375" s="311"/>
      <c r="F375" s="311">
        <v>200</v>
      </c>
      <c r="G375" s="311"/>
      <c r="H375" s="311">
        <v>100</v>
      </c>
      <c r="I375" s="311">
        <f t="shared" si="44"/>
        <v>0</v>
      </c>
      <c r="J375" s="311">
        <f t="shared" si="44"/>
        <v>300</v>
      </c>
    </row>
    <row r="376" spans="1:10">
      <c r="A376" s="301" t="s">
        <v>2396</v>
      </c>
      <c r="B376" s="323" t="s">
        <v>2393</v>
      </c>
      <c r="C376" s="320" t="s">
        <v>534</v>
      </c>
      <c r="D376" s="353" t="s">
        <v>535</v>
      </c>
      <c r="E376" s="311"/>
      <c r="F376" s="311">
        <v>200</v>
      </c>
      <c r="G376" s="311"/>
      <c r="H376" s="311">
        <v>1100</v>
      </c>
      <c r="I376" s="311">
        <f t="shared" si="44"/>
        <v>0</v>
      </c>
      <c r="J376" s="311">
        <f t="shared" si="44"/>
        <v>1300</v>
      </c>
    </row>
    <row r="377" spans="1:10">
      <c r="A377" s="301" t="s">
        <v>2396</v>
      </c>
      <c r="B377" s="323" t="s">
        <v>2393</v>
      </c>
      <c r="C377" s="320" t="s">
        <v>536</v>
      </c>
      <c r="D377" s="353" t="s">
        <v>537</v>
      </c>
      <c r="E377" s="311"/>
      <c r="F377" s="311">
        <v>200</v>
      </c>
      <c r="G377" s="311"/>
      <c r="H377" s="311">
        <v>1100</v>
      </c>
      <c r="I377" s="311">
        <f t="shared" si="44"/>
        <v>0</v>
      </c>
      <c r="J377" s="311">
        <f t="shared" si="44"/>
        <v>1300</v>
      </c>
    </row>
    <row r="378" spans="1:10">
      <c r="A378" s="301" t="s">
        <v>2396</v>
      </c>
      <c r="B378" s="323" t="s">
        <v>2393</v>
      </c>
      <c r="C378" s="320" t="s">
        <v>538</v>
      </c>
      <c r="D378" s="353" t="s">
        <v>539</v>
      </c>
      <c r="E378" s="311"/>
      <c r="F378" s="311">
        <v>21</v>
      </c>
      <c r="G378" s="311"/>
      <c r="H378" s="311">
        <v>3500</v>
      </c>
      <c r="I378" s="311">
        <f t="shared" si="44"/>
        <v>0</v>
      </c>
      <c r="J378" s="311">
        <f t="shared" si="44"/>
        <v>3521</v>
      </c>
    </row>
    <row r="379" spans="1:10">
      <c r="A379" s="301" t="s">
        <v>2396</v>
      </c>
      <c r="B379" s="323" t="s">
        <v>2393</v>
      </c>
      <c r="C379" s="320" t="s">
        <v>540</v>
      </c>
      <c r="D379" s="354" t="s">
        <v>541</v>
      </c>
      <c r="E379" s="311"/>
      <c r="F379" s="311">
        <v>21</v>
      </c>
      <c r="G379" s="311"/>
      <c r="H379" s="311">
        <v>3500</v>
      </c>
      <c r="I379" s="311">
        <f t="shared" si="44"/>
        <v>0</v>
      </c>
      <c r="J379" s="311">
        <f t="shared" si="44"/>
        <v>3521</v>
      </c>
    </row>
    <row r="380" spans="1:10" ht="12.75" customHeight="1">
      <c r="A380" s="301" t="s">
        <v>2396</v>
      </c>
      <c r="B380" s="323" t="s">
        <v>2393</v>
      </c>
      <c r="C380" s="320" t="s">
        <v>542</v>
      </c>
      <c r="D380" s="353" t="s">
        <v>543</v>
      </c>
      <c r="E380" s="311"/>
      <c r="F380" s="311">
        <v>20</v>
      </c>
      <c r="G380" s="311"/>
      <c r="H380" s="311">
        <v>100</v>
      </c>
      <c r="I380" s="311">
        <f t="shared" si="44"/>
        <v>0</v>
      </c>
      <c r="J380" s="311">
        <f t="shared" si="44"/>
        <v>120</v>
      </c>
    </row>
    <row r="381" spans="1:10">
      <c r="A381" s="301" t="s">
        <v>2396</v>
      </c>
      <c r="B381" s="323" t="s">
        <v>2393</v>
      </c>
      <c r="C381" s="320" t="s">
        <v>544</v>
      </c>
      <c r="D381" s="353" t="s">
        <v>545</v>
      </c>
      <c r="E381" s="311"/>
      <c r="F381" s="311">
        <v>350</v>
      </c>
      <c r="G381" s="311"/>
      <c r="H381" s="311">
        <v>2800</v>
      </c>
      <c r="I381" s="311">
        <f t="shared" si="44"/>
        <v>0</v>
      </c>
      <c r="J381" s="311">
        <f t="shared" si="44"/>
        <v>3150</v>
      </c>
    </row>
    <row r="382" spans="1:10">
      <c r="A382" s="301" t="s">
        <v>2396</v>
      </c>
      <c r="B382" s="323" t="s">
        <v>2393</v>
      </c>
      <c r="C382" s="320" t="s">
        <v>546</v>
      </c>
      <c r="D382" s="354" t="s">
        <v>547</v>
      </c>
      <c r="E382" s="311"/>
      <c r="F382" s="311">
        <v>45</v>
      </c>
      <c r="G382" s="311"/>
      <c r="H382" s="311">
        <v>1300</v>
      </c>
      <c r="I382" s="311">
        <f t="shared" si="44"/>
        <v>0</v>
      </c>
      <c r="J382" s="311">
        <f t="shared" si="44"/>
        <v>1345</v>
      </c>
    </row>
    <row r="383" spans="1:10">
      <c r="A383" s="301" t="s">
        <v>2396</v>
      </c>
      <c r="B383" s="323" t="s">
        <v>2393</v>
      </c>
      <c r="C383" s="354" t="s">
        <v>548</v>
      </c>
      <c r="D383" s="319" t="s">
        <v>549</v>
      </c>
      <c r="E383" s="311"/>
      <c r="F383" s="311">
        <v>150</v>
      </c>
      <c r="G383" s="311"/>
      <c r="H383" s="311">
        <v>330</v>
      </c>
      <c r="I383" s="311">
        <f t="shared" si="44"/>
        <v>0</v>
      </c>
      <c r="J383" s="311">
        <f t="shared" si="44"/>
        <v>480</v>
      </c>
    </row>
    <row r="384" spans="1:10">
      <c r="A384" s="301" t="s">
        <v>2396</v>
      </c>
      <c r="B384" s="323" t="s">
        <v>2393</v>
      </c>
      <c r="C384" s="320" t="s">
        <v>550</v>
      </c>
      <c r="D384" s="353" t="s">
        <v>551</v>
      </c>
      <c r="E384" s="311"/>
      <c r="F384" s="311">
        <v>200</v>
      </c>
      <c r="G384" s="311"/>
      <c r="H384" s="311">
        <v>280</v>
      </c>
      <c r="I384" s="311">
        <f t="shared" si="44"/>
        <v>0</v>
      </c>
      <c r="J384" s="311">
        <f t="shared" si="44"/>
        <v>480</v>
      </c>
    </row>
    <row r="385" spans="1:10">
      <c r="A385" s="301" t="s">
        <v>2396</v>
      </c>
      <c r="B385" s="323" t="s">
        <v>2393</v>
      </c>
      <c r="C385" s="320" t="s">
        <v>552</v>
      </c>
      <c r="D385" s="353" t="s">
        <v>553</v>
      </c>
      <c r="E385" s="311"/>
      <c r="F385" s="311">
        <v>350</v>
      </c>
      <c r="G385" s="311"/>
      <c r="H385" s="311">
        <v>3150</v>
      </c>
      <c r="I385" s="311">
        <f t="shared" si="44"/>
        <v>0</v>
      </c>
      <c r="J385" s="311">
        <f t="shared" si="44"/>
        <v>3500</v>
      </c>
    </row>
    <row r="386" spans="1:10">
      <c r="A386" s="301" t="s">
        <v>2396</v>
      </c>
      <c r="B386" s="323" t="s">
        <v>2393</v>
      </c>
      <c r="C386" s="320" t="s">
        <v>554</v>
      </c>
      <c r="D386" s="353" t="s">
        <v>555</v>
      </c>
      <c r="E386" s="311"/>
      <c r="F386" s="311">
        <v>300</v>
      </c>
      <c r="G386" s="311"/>
      <c r="H386" s="311">
        <v>2000</v>
      </c>
      <c r="I386" s="311">
        <f t="shared" si="44"/>
        <v>0</v>
      </c>
      <c r="J386" s="311">
        <f t="shared" si="44"/>
        <v>2300</v>
      </c>
    </row>
    <row r="387" spans="1:10">
      <c r="A387" s="301" t="s">
        <v>2396</v>
      </c>
      <c r="B387" s="323" t="s">
        <v>2393</v>
      </c>
      <c r="C387" s="320" t="s">
        <v>2371</v>
      </c>
      <c r="D387" s="353" t="s">
        <v>2372</v>
      </c>
      <c r="E387" s="311"/>
      <c r="F387" s="311">
        <v>50</v>
      </c>
      <c r="G387" s="311"/>
      <c r="H387" s="311">
        <v>100</v>
      </c>
      <c r="I387" s="311"/>
      <c r="J387" s="311">
        <f t="shared" si="44"/>
        <v>150</v>
      </c>
    </row>
    <row r="388" spans="1:10">
      <c r="A388" s="301" t="s">
        <v>2396</v>
      </c>
      <c r="B388" s="323" t="s">
        <v>2393</v>
      </c>
      <c r="C388" s="320" t="s">
        <v>556</v>
      </c>
      <c r="D388" s="353" t="s">
        <v>557</v>
      </c>
      <c r="E388" s="311"/>
      <c r="F388" s="311">
        <v>20</v>
      </c>
      <c r="G388" s="311"/>
      <c r="H388" s="311">
        <v>200</v>
      </c>
      <c r="I388" s="311">
        <f t="shared" si="44"/>
        <v>0</v>
      </c>
      <c r="J388" s="311">
        <f t="shared" si="44"/>
        <v>220</v>
      </c>
    </row>
    <row r="389" spans="1:10">
      <c r="A389" s="301" t="s">
        <v>2396</v>
      </c>
      <c r="B389" s="323" t="s">
        <v>2393</v>
      </c>
      <c r="C389" s="320" t="s">
        <v>558</v>
      </c>
      <c r="D389" s="304" t="s">
        <v>559</v>
      </c>
      <c r="E389" s="311"/>
      <c r="F389" s="311">
        <v>100</v>
      </c>
      <c r="G389" s="311"/>
      <c r="H389" s="311">
        <v>700</v>
      </c>
      <c r="I389" s="311">
        <f t="shared" si="44"/>
        <v>0</v>
      </c>
      <c r="J389" s="311">
        <f t="shared" si="44"/>
        <v>800</v>
      </c>
    </row>
    <row r="390" spans="1:10">
      <c r="A390" s="301" t="s">
        <v>2396</v>
      </c>
      <c r="B390" s="323" t="s">
        <v>2393</v>
      </c>
      <c r="C390" s="320" t="s">
        <v>560</v>
      </c>
      <c r="D390" s="314" t="s">
        <v>561</v>
      </c>
      <c r="E390" s="311"/>
      <c r="F390" s="311">
        <v>500</v>
      </c>
      <c r="G390" s="311"/>
      <c r="H390" s="311">
        <v>7300</v>
      </c>
      <c r="I390" s="311">
        <f t="shared" si="44"/>
        <v>0</v>
      </c>
      <c r="J390" s="311">
        <f t="shared" si="44"/>
        <v>7800</v>
      </c>
    </row>
    <row r="391" spans="1:10">
      <c r="A391" s="301" t="s">
        <v>2396</v>
      </c>
      <c r="B391" s="323" t="s">
        <v>2393</v>
      </c>
      <c r="C391" s="320" t="s">
        <v>562</v>
      </c>
      <c r="D391" s="304" t="s">
        <v>563</v>
      </c>
      <c r="E391" s="311"/>
      <c r="F391" s="311">
        <v>200</v>
      </c>
      <c r="G391" s="311"/>
      <c r="H391" s="311">
        <v>300</v>
      </c>
      <c r="I391" s="311">
        <f t="shared" si="44"/>
        <v>0</v>
      </c>
      <c r="J391" s="311">
        <f t="shared" si="44"/>
        <v>500</v>
      </c>
    </row>
    <row r="392" spans="1:10">
      <c r="A392" s="301" t="s">
        <v>2396</v>
      </c>
      <c r="B392" s="323" t="s">
        <v>2393</v>
      </c>
      <c r="C392" s="320" t="s">
        <v>564</v>
      </c>
      <c r="D392" s="304" t="s">
        <v>565</v>
      </c>
      <c r="E392" s="311"/>
      <c r="F392" s="311">
        <v>250</v>
      </c>
      <c r="G392" s="311"/>
      <c r="H392" s="311">
        <v>1000</v>
      </c>
      <c r="I392" s="311">
        <f t="shared" si="44"/>
        <v>0</v>
      </c>
      <c r="J392" s="311">
        <f t="shared" si="44"/>
        <v>1250</v>
      </c>
    </row>
    <row r="393" spans="1:10">
      <c r="A393" s="301" t="s">
        <v>2396</v>
      </c>
      <c r="B393" s="323" t="s">
        <v>2393</v>
      </c>
      <c r="C393" s="320" t="s">
        <v>566</v>
      </c>
      <c r="D393" s="353" t="s">
        <v>567</v>
      </c>
      <c r="E393" s="311"/>
      <c r="F393" s="311">
        <v>350</v>
      </c>
      <c r="G393" s="311"/>
      <c r="H393" s="311">
        <v>1000</v>
      </c>
      <c r="I393" s="311">
        <f t="shared" si="44"/>
        <v>0</v>
      </c>
      <c r="J393" s="311">
        <f t="shared" si="44"/>
        <v>1350</v>
      </c>
    </row>
    <row r="394" spans="1:10">
      <c r="A394" s="301" t="s">
        <v>2396</v>
      </c>
      <c r="B394" s="323" t="s">
        <v>2393</v>
      </c>
      <c r="C394" s="320" t="s">
        <v>568</v>
      </c>
      <c r="D394" s="353" t="s">
        <v>569</v>
      </c>
      <c r="E394" s="311"/>
      <c r="F394" s="311">
        <v>300</v>
      </c>
      <c r="G394" s="311"/>
      <c r="H394" s="311">
        <v>650</v>
      </c>
      <c r="I394" s="311">
        <f t="shared" si="44"/>
        <v>0</v>
      </c>
      <c r="J394" s="311">
        <f t="shared" si="44"/>
        <v>950</v>
      </c>
    </row>
    <row r="395" spans="1:10">
      <c r="A395" s="301" t="s">
        <v>2396</v>
      </c>
      <c r="B395" s="323" t="s">
        <v>2393</v>
      </c>
      <c r="C395" s="320" t="s">
        <v>570</v>
      </c>
      <c r="D395" s="353" t="s">
        <v>571</v>
      </c>
      <c r="E395" s="311"/>
      <c r="F395" s="311">
        <v>300</v>
      </c>
      <c r="G395" s="311"/>
      <c r="H395" s="311">
        <v>650</v>
      </c>
      <c r="I395" s="311">
        <f t="shared" si="44"/>
        <v>0</v>
      </c>
      <c r="J395" s="311">
        <f t="shared" si="44"/>
        <v>950</v>
      </c>
    </row>
    <row r="396" spans="1:10">
      <c r="A396" s="301" t="s">
        <v>2396</v>
      </c>
      <c r="B396" s="323" t="s">
        <v>2393</v>
      </c>
      <c r="C396" s="320" t="s">
        <v>2373</v>
      </c>
      <c r="D396" s="353" t="s">
        <v>2376</v>
      </c>
      <c r="E396" s="311"/>
      <c r="F396" s="311">
        <v>50</v>
      </c>
      <c r="G396" s="311"/>
      <c r="H396" s="311">
        <v>100</v>
      </c>
      <c r="I396" s="311"/>
      <c r="J396" s="311">
        <f t="shared" si="44"/>
        <v>150</v>
      </c>
    </row>
    <row r="397" spans="1:10">
      <c r="A397" s="301" t="s">
        <v>2396</v>
      </c>
      <c r="B397" s="323" t="s">
        <v>2393</v>
      </c>
      <c r="C397" s="320" t="s">
        <v>2374</v>
      </c>
      <c r="D397" s="353" t="s">
        <v>2375</v>
      </c>
      <c r="E397" s="311"/>
      <c r="F397" s="311">
        <v>50</v>
      </c>
      <c r="G397" s="311"/>
      <c r="H397" s="311">
        <v>100</v>
      </c>
      <c r="I397" s="311"/>
      <c r="J397" s="311">
        <f t="shared" si="44"/>
        <v>150</v>
      </c>
    </row>
    <row r="398" spans="1:10">
      <c r="A398" s="301" t="s">
        <v>2396</v>
      </c>
      <c r="B398" s="323" t="s">
        <v>2393</v>
      </c>
      <c r="C398" s="320" t="s">
        <v>572</v>
      </c>
      <c r="D398" s="353" t="s">
        <v>573</v>
      </c>
      <c r="E398" s="311"/>
      <c r="F398" s="311">
        <v>250</v>
      </c>
      <c r="G398" s="311"/>
      <c r="H398" s="311">
        <v>1500</v>
      </c>
      <c r="I398" s="311">
        <f t="shared" si="44"/>
        <v>0</v>
      </c>
      <c r="J398" s="311">
        <f t="shared" si="44"/>
        <v>1750</v>
      </c>
    </row>
    <row r="399" spans="1:10">
      <c r="A399" s="301" t="s">
        <v>2396</v>
      </c>
      <c r="B399" s="323" t="s">
        <v>2393</v>
      </c>
      <c r="C399" s="320" t="s">
        <v>574</v>
      </c>
      <c r="D399" s="353" t="s">
        <v>575</v>
      </c>
      <c r="E399" s="311"/>
      <c r="F399" s="311">
        <v>250</v>
      </c>
      <c r="G399" s="311"/>
      <c r="H399" s="311">
        <v>1000</v>
      </c>
      <c r="I399" s="311">
        <f t="shared" si="44"/>
        <v>0</v>
      </c>
      <c r="J399" s="311">
        <f t="shared" si="44"/>
        <v>1250</v>
      </c>
    </row>
    <row r="400" spans="1:10" ht="12" customHeight="1">
      <c r="A400" s="301" t="s">
        <v>2396</v>
      </c>
      <c r="B400" s="323" t="s">
        <v>2393</v>
      </c>
      <c r="C400" s="320" t="s">
        <v>2377</v>
      </c>
      <c r="D400" s="353" t="s">
        <v>2378</v>
      </c>
      <c r="E400" s="311"/>
      <c r="F400" s="311">
        <v>50</v>
      </c>
      <c r="G400" s="311"/>
      <c r="H400" s="311">
        <v>100</v>
      </c>
      <c r="I400" s="311"/>
      <c r="J400" s="311">
        <f t="shared" si="44"/>
        <v>150</v>
      </c>
    </row>
    <row r="401" spans="1:10">
      <c r="A401" s="301" t="s">
        <v>2396</v>
      </c>
      <c r="B401" s="323" t="s">
        <v>2393</v>
      </c>
      <c r="C401" s="320" t="s">
        <v>576</v>
      </c>
      <c r="D401" s="353" t="s">
        <v>577</v>
      </c>
      <c r="E401" s="311"/>
      <c r="F401" s="311">
        <v>35</v>
      </c>
      <c r="G401" s="311"/>
      <c r="H401" s="311">
        <v>350</v>
      </c>
      <c r="I401" s="311">
        <f t="shared" si="44"/>
        <v>0</v>
      </c>
      <c r="J401" s="311">
        <f t="shared" si="44"/>
        <v>385</v>
      </c>
    </row>
    <row r="402" spans="1:10">
      <c r="A402" s="301" t="s">
        <v>2396</v>
      </c>
      <c r="B402" s="323" t="s">
        <v>2393</v>
      </c>
      <c r="C402" s="314" t="s">
        <v>578</v>
      </c>
      <c r="D402" s="304" t="s">
        <v>579</v>
      </c>
      <c r="E402" s="311"/>
      <c r="F402" s="311">
        <v>50</v>
      </c>
      <c r="G402" s="311"/>
      <c r="H402" s="311">
        <v>450</v>
      </c>
      <c r="I402" s="311">
        <f t="shared" si="44"/>
        <v>0</v>
      </c>
      <c r="J402" s="311">
        <f t="shared" si="44"/>
        <v>500</v>
      </c>
    </row>
    <row r="403" spans="1:10">
      <c r="A403" s="301" t="s">
        <v>2396</v>
      </c>
      <c r="B403" s="323" t="s">
        <v>2393</v>
      </c>
      <c r="C403" s="320" t="s">
        <v>580</v>
      </c>
      <c r="D403" s="354" t="s">
        <v>581</v>
      </c>
      <c r="E403" s="311"/>
      <c r="F403" s="311">
        <v>400</v>
      </c>
      <c r="G403" s="311"/>
      <c r="H403" s="311">
        <v>3700</v>
      </c>
      <c r="I403" s="311">
        <f t="shared" si="44"/>
        <v>0</v>
      </c>
      <c r="J403" s="311">
        <f t="shared" si="44"/>
        <v>4100</v>
      </c>
    </row>
    <row r="404" spans="1:10" ht="25.5">
      <c r="A404" s="301" t="s">
        <v>2396</v>
      </c>
      <c r="B404" s="323" t="s">
        <v>2393</v>
      </c>
      <c r="C404" s="320" t="s">
        <v>582</v>
      </c>
      <c r="D404" s="353" t="s">
        <v>583</v>
      </c>
      <c r="E404" s="311"/>
      <c r="F404" s="311">
        <v>300</v>
      </c>
      <c r="G404" s="311"/>
      <c r="H404" s="311">
        <v>2200</v>
      </c>
      <c r="I404" s="311">
        <f t="shared" si="44"/>
        <v>0</v>
      </c>
      <c r="J404" s="311">
        <f t="shared" si="44"/>
        <v>2500</v>
      </c>
    </row>
    <row r="405" spans="1:10">
      <c r="A405" s="301" t="s">
        <v>2396</v>
      </c>
      <c r="B405" s="323" t="s">
        <v>2393</v>
      </c>
      <c r="C405" s="320" t="s">
        <v>584</v>
      </c>
      <c r="D405" s="353" t="s">
        <v>585</v>
      </c>
      <c r="E405" s="311"/>
      <c r="F405" s="311">
        <v>10</v>
      </c>
      <c r="G405" s="311"/>
      <c r="H405" s="311">
        <v>10</v>
      </c>
      <c r="I405" s="311">
        <f t="shared" si="44"/>
        <v>0</v>
      </c>
      <c r="J405" s="311">
        <f t="shared" si="44"/>
        <v>20</v>
      </c>
    </row>
    <row r="406" spans="1:10">
      <c r="A406" s="301" t="s">
        <v>2396</v>
      </c>
      <c r="B406" s="323" t="s">
        <v>2393</v>
      </c>
      <c r="C406" s="320" t="s">
        <v>586</v>
      </c>
      <c r="D406" s="353" t="s">
        <v>587</v>
      </c>
      <c r="E406" s="311"/>
      <c r="F406" s="311">
        <v>200</v>
      </c>
      <c r="G406" s="311"/>
      <c r="H406" s="311">
        <v>800</v>
      </c>
      <c r="I406" s="311">
        <f t="shared" ref="I406:I428" si="45">SUM(E406,G406)</f>
        <v>0</v>
      </c>
      <c r="J406" s="311">
        <f t="shared" si="44"/>
        <v>1000</v>
      </c>
    </row>
    <row r="407" spans="1:10">
      <c r="A407" s="301" t="s">
        <v>2396</v>
      </c>
      <c r="B407" s="323" t="s">
        <v>2393</v>
      </c>
      <c r="C407" s="320" t="s">
        <v>588</v>
      </c>
      <c r="D407" s="353" t="s">
        <v>589</v>
      </c>
      <c r="E407" s="311"/>
      <c r="F407" s="311">
        <v>250</v>
      </c>
      <c r="G407" s="311"/>
      <c r="H407" s="311">
        <v>1012</v>
      </c>
      <c r="I407" s="311">
        <f t="shared" si="45"/>
        <v>0</v>
      </c>
      <c r="J407" s="311">
        <f t="shared" si="44"/>
        <v>1262</v>
      </c>
    </row>
    <row r="408" spans="1:10">
      <c r="A408" s="301" t="s">
        <v>2396</v>
      </c>
      <c r="B408" s="323" t="s">
        <v>2393</v>
      </c>
      <c r="C408" s="320" t="s">
        <v>2379</v>
      </c>
      <c r="D408" s="353" t="s">
        <v>2380</v>
      </c>
      <c r="E408" s="311"/>
      <c r="F408" s="311">
        <v>50</v>
      </c>
      <c r="G408" s="311"/>
      <c r="H408" s="311">
        <v>100</v>
      </c>
      <c r="I408" s="311"/>
      <c r="J408" s="311">
        <f t="shared" si="44"/>
        <v>150</v>
      </c>
    </row>
    <row r="409" spans="1:10" ht="25.5">
      <c r="A409" s="301" t="s">
        <v>2396</v>
      </c>
      <c r="B409" s="323" t="s">
        <v>2393</v>
      </c>
      <c r="C409" s="320" t="s">
        <v>590</v>
      </c>
      <c r="D409" s="353" t="s">
        <v>591</v>
      </c>
      <c r="E409" s="311"/>
      <c r="F409" s="311">
        <v>50</v>
      </c>
      <c r="G409" s="311"/>
      <c r="H409" s="311">
        <v>150</v>
      </c>
      <c r="I409" s="311">
        <f t="shared" si="45"/>
        <v>0</v>
      </c>
      <c r="J409" s="311">
        <f>SUM(F409,H409)</f>
        <v>200</v>
      </c>
    </row>
    <row r="410" spans="1:10">
      <c r="A410" s="301" t="s">
        <v>2396</v>
      </c>
      <c r="B410" s="323" t="s">
        <v>2393</v>
      </c>
      <c r="C410" s="320" t="s">
        <v>592</v>
      </c>
      <c r="D410" s="353" t="s">
        <v>593</v>
      </c>
      <c r="E410" s="311"/>
      <c r="F410" s="311"/>
      <c r="G410" s="311"/>
      <c r="H410" s="311">
        <v>14</v>
      </c>
      <c r="I410" s="311">
        <f t="shared" si="45"/>
        <v>0</v>
      </c>
      <c r="J410" s="311">
        <f t="shared" ref="J410:J412" si="46">SUM(F410,H410)</f>
        <v>14</v>
      </c>
    </row>
    <row r="411" spans="1:10" ht="25.5">
      <c r="A411" s="301" t="s">
        <v>2396</v>
      </c>
      <c r="B411" s="323" t="s">
        <v>2393</v>
      </c>
      <c r="C411" s="320" t="s">
        <v>2381</v>
      </c>
      <c r="D411" s="353" t="s">
        <v>2382</v>
      </c>
      <c r="E411" s="311"/>
      <c r="F411" s="311">
        <v>50</v>
      </c>
      <c r="G411" s="311"/>
      <c r="H411" s="311">
        <v>100</v>
      </c>
      <c r="I411" s="311"/>
      <c r="J411" s="311">
        <f t="shared" si="46"/>
        <v>150</v>
      </c>
    </row>
    <row r="412" spans="1:10">
      <c r="A412" s="301" t="s">
        <v>2396</v>
      </c>
      <c r="B412" s="323" t="s">
        <v>2393</v>
      </c>
      <c r="C412" s="320" t="s">
        <v>594</v>
      </c>
      <c r="D412" s="353" t="s">
        <v>595</v>
      </c>
      <c r="E412" s="311"/>
      <c r="F412" s="311">
        <v>40</v>
      </c>
      <c r="G412" s="311"/>
      <c r="H412" s="311">
        <v>1760</v>
      </c>
      <c r="I412" s="311">
        <f t="shared" si="45"/>
        <v>0</v>
      </c>
      <c r="J412" s="311">
        <f t="shared" si="46"/>
        <v>1800</v>
      </c>
    </row>
    <row r="413" spans="1:10" ht="25.5">
      <c r="A413" s="301" t="s">
        <v>2396</v>
      </c>
      <c r="B413" s="323" t="s">
        <v>2393</v>
      </c>
      <c r="C413" s="320" t="s">
        <v>596</v>
      </c>
      <c r="D413" s="353" t="s">
        <v>597</v>
      </c>
      <c r="E413" s="311"/>
      <c r="F413" s="311">
        <v>50</v>
      </c>
      <c r="G413" s="311"/>
      <c r="H413" s="311">
        <v>16</v>
      </c>
      <c r="I413" s="311">
        <f t="shared" si="45"/>
        <v>0</v>
      </c>
      <c r="J413" s="311">
        <f t="shared" ref="J413:J416" si="47">SUM(F413,H413)</f>
        <v>66</v>
      </c>
    </row>
    <row r="414" spans="1:10">
      <c r="A414" s="301" t="s">
        <v>2396</v>
      </c>
      <c r="B414" s="323" t="s">
        <v>2393</v>
      </c>
      <c r="C414" s="320" t="s">
        <v>598</v>
      </c>
      <c r="D414" s="353" t="s">
        <v>599</v>
      </c>
      <c r="E414" s="311"/>
      <c r="F414" s="311">
        <v>50</v>
      </c>
      <c r="G414" s="311"/>
      <c r="H414" s="311">
        <v>17</v>
      </c>
      <c r="I414" s="311">
        <f t="shared" si="45"/>
        <v>0</v>
      </c>
      <c r="J414" s="311">
        <f t="shared" si="47"/>
        <v>67</v>
      </c>
    </row>
    <row r="415" spans="1:10">
      <c r="A415" s="301" t="s">
        <v>2396</v>
      </c>
      <c r="B415" s="323" t="s">
        <v>2393</v>
      </c>
      <c r="C415" s="320" t="s">
        <v>600</v>
      </c>
      <c r="D415" s="353" t="s">
        <v>601</v>
      </c>
      <c r="E415" s="311"/>
      <c r="F415" s="311">
        <v>350</v>
      </c>
      <c r="G415" s="311"/>
      <c r="H415" s="311">
        <v>18</v>
      </c>
      <c r="I415" s="311">
        <f t="shared" si="45"/>
        <v>0</v>
      </c>
      <c r="J415" s="311">
        <f t="shared" si="47"/>
        <v>368</v>
      </c>
    </row>
    <row r="416" spans="1:10">
      <c r="A416" s="301" t="s">
        <v>2396</v>
      </c>
      <c r="B416" s="323" t="s">
        <v>2393</v>
      </c>
      <c r="C416" s="320" t="s">
        <v>602</v>
      </c>
      <c r="D416" s="353" t="s">
        <v>603</v>
      </c>
      <c r="E416" s="311"/>
      <c r="F416" s="311">
        <v>50</v>
      </c>
      <c r="G416" s="311"/>
      <c r="H416" s="311">
        <v>19</v>
      </c>
      <c r="I416" s="311">
        <f t="shared" si="45"/>
        <v>0</v>
      </c>
      <c r="J416" s="311">
        <f t="shared" si="47"/>
        <v>69</v>
      </c>
    </row>
    <row r="417" spans="1:10">
      <c r="A417" s="301" t="s">
        <v>2396</v>
      </c>
      <c r="B417" s="323" t="s">
        <v>2393</v>
      </c>
      <c r="C417" s="320" t="s">
        <v>604</v>
      </c>
      <c r="D417" s="353" t="s">
        <v>605</v>
      </c>
      <c r="E417" s="311"/>
      <c r="F417" s="311">
        <v>80</v>
      </c>
      <c r="G417" s="311"/>
      <c r="H417" s="311">
        <v>500</v>
      </c>
      <c r="I417" s="311">
        <f t="shared" si="45"/>
        <v>0</v>
      </c>
      <c r="J417" s="311">
        <f t="shared" si="44"/>
        <v>580</v>
      </c>
    </row>
    <row r="418" spans="1:10">
      <c r="A418" s="301" t="s">
        <v>2396</v>
      </c>
      <c r="B418" s="323" t="s">
        <v>2393</v>
      </c>
      <c r="C418" s="320" t="s">
        <v>606</v>
      </c>
      <c r="D418" s="354" t="s">
        <v>607</v>
      </c>
      <c r="E418" s="311"/>
      <c r="F418" s="311">
        <v>400</v>
      </c>
      <c r="G418" s="311"/>
      <c r="H418" s="311">
        <v>3800</v>
      </c>
      <c r="I418" s="311">
        <f t="shared" si="45"/>
        <v>0</v>
      </c>
      <c r="J418" s="311">
        <f t="shared" si="44"/>
        <v>4200</v>
      </c>
    </row>
    <row r="419" spans="1:10">
      <c r="A419" s="301" t="s">
        <v>2396</v>
      </c>
      <c r="B419" s="323" t="s">
        <v>2393</v>
      </c>
      <c r="C419" s="314" t="s">
        <v>608</v>
      </c>
      <c r="D419" s="314" t="s">
        <v>609</v>
      </c>
      <c r="E419" s="311"/>
      <c r="F419" s="311">
        <v>300</v>
      </c>
      <c r="G419" s="311"/>
      <c r="H419" s="311">
        <v>22</v>
      </c>
      <c r="I419" s="311">
        <f t="shared" si="45"/>
        <v>0</v>
      </c>
      <c r="J419" s="311">
        <f t="shared" si="44"/>
        <v>322</v>
      </c>
    </row>
    <row r="420" spans="1:10">
      <c r="A420" s="301" t="s">
        <v>2396</v>
      </c>
      <c r="B420" s="323" t="s">
        <v>2393</v>
      </c>
      <c r="C420" s="314" t="s">
        <v>610</v>
      </c>
      <c r="D420" s="314" t="s">
        <v>611</v>
      </c>
      <c r="E420" s="311"/>
      <c r="F420" s="311">
        <v>300</v>
      </c>
      <c r="G420" s="311"/>
      <c r="H420" s="311">
        <v>23</v>
      </c>
      <c r="I420" s="311">
        <f t="shared" si="45"/>
        <v>0</v>
      </c>
      <c r="J420" s="311">
        <f t="shared" si="44"/>
        <v>323</v>
      </c>
    </row>
    <row r="421" spans="1:10">
      <c r="A421" s="301" t="s">
        <v>2396</v>
      </c>
      <c r="B421" s="323" t="s">
        <v>2393</v>
      </c>
      <c r="C421" s="314" t="s">
        <v>612</v>
      </c>
      <c r="D421" s="314" t="s">
        <v>613</v>
      </c>
      <c r="E421" s="311"/>
      <c r="F421" s="311">
        <v>300</v>
      </c>
      <c r="G421" s="311"/>
      <c r="H421" s="311">
        <v>24</v>
      </c>
      <c r="I421" s="311">
        <f t="shared" si="45"/>
        <v>0</v>
      </c>
      <c r="J421" s="311">
        <f t="shared" si="44"/>
        <v>324</v>
      </c>
    </row>
    <row r="422" spans="1:10">
      <c r="A422" s="301" t="s">
        <v>2396</v>
      </c>
      <c r="B422" s="323" t="s">
        <v>2393</v>
      </c>
      <c r="C422" s="320" t="s">
        <v>614</v>
      </c>
      <c r="D422" s="353" t="s">
        <v>615</v>
      </c>
      <c r="E422" s="311"/>
      <c r="F422" s="311">
        <v>5</v>
      </c>
      <c r="G422" s="311"/>
      <c r="H422" s="311">
        <v>25</v>
      </c>
      <c r="I422" s="311">
        <f t="shared" si="45"/>
        <v>0</v>
      </c>
      <c r="J422" s="311">
        <f t="shared" si="44"/>
        <v>30</v>
      </c>
    </row>
    <row r="423" spans="1:10">
      <c r="A423" s="301" t="s">
        <v>2396</v>
      </c>
      <c r="B423" s="323" t="s">
        <v>2393</v>
      </c>
      <c r="C423" s="320" t="s">
        <v>616</v>
      </c>
      <c r="D423" s="353" t="s">
        <v>617</v>
      </c>
      <c r="E423" s="311"/>
      <c r="F423" s="311">
        <v>5</v>
      </c>
      <c r="G423" s="311"/>
      <c r="H423" s="311">
        <v>26</v>
      </c>
      <c r="I423" s="311">
        <f t="shared" si="45"/>
        <v>0</v>
      </c>
      <c r="J423" s="311">
        <f t="shared" si="44"/>
        <v>31</v>
      </c>
    </row>
    <row r="424" spans="1:10">
      <c r="A424" s="301" t="s">
        <v>2396</v>
      </c>
      <c r="B424" s="323" t="s">
        <v>2393</v>
      </c>
      <c r="C424" s="320" t="s">
        <v>618</v>
      </c>
      <c r="D424" s="353" t="s">
        <v>619</v>
      </c>
      <c r="E424" s="311"/>
      <c r="F424" s="311">
        <v>5</v>
      </c>
      <c r="G424" s="311"/>
      <c r="H424" s="311">
        <v>27</v>
      </c>
      <c r="I424" s="311">
        <f t="shared" si="45"/>
        <v>0</v>
      </c>
      <c r="J424" s="311">
        <f t="shared" si="44"/>
        <v>32</v>
      </c>
    </row>
    <row r="425" spans="1:10">
      <c r="A425" s="301" t="s">
        <v>2396</v>
      </c>
      <c r="B425" s="323" t="s">
        <v>2393</v>
      </c>
      <c r="C425" s="320" t="s">
        <v>620</v>
      </c>
      <c r="D425" s="353" t="s">
        <v>621</v>
      </c>
      <c r="E425" s="311"/>
      <c r="F425" s="311">
        <v>5</v>
      </c>
      <c r="G425" s="311"/>
      <c r="H425" s="311">
        <v>28</v>
      </c>
      <c r="I425" s="311">
        <f t="shared" si="45"/>
        <v>0</v>
      </c>
      <c r="J425" s="311">
        <f t="shared" si="44"/>
        <v>33</v>
      </c>
    </row>
    <row r="426" spans="1:10">
      <c r="A426" s="301" t="s">
        <v>2396</v>
      </c>
      <c r="B426" s="323" t="s">
        <v>2393</v>
      </c>
      <c r="C426" s="320" t="s">
        <v>622</v>
      </c>
      <c r="D426" s="353" t="s">
        <v>623</v>
      </c>
      <c r="E426" s="311"/>
      <c r="F426" s="311">
        <v>5</v>
      </c>
      <c r="G426" s="311"/>
      <c r="H426" s="311">
        <v>29</v>
      </c>
      <c r="I426" s="311">
        <f t="shared" si="45"/>
        <v>0</v>
      </c>
      <c r="J426" s="311">
        <f t="shared" si="44"/>
        <v>34</v>
      </c>
    </row>
    <row r="427" spans="1:10">
      <c r="A427" s="301" t="s">
        <v>2396</v>
      </c>
      <c r="B427" s="323" t="s">
        <v>2393</v>
      </c>
      <c r="C427" s="320" t="s">
        <v>624</v>
      </c>
      <c r="D427" s="353" t="s">
        <v>625</v>
      </c>
      <c r="E427" s="311"/>
      <c r="F427" s="311">
        <v>5</v>
      </c>
      <c r="G427" s="311"/>
      <c r="H427" s="311">
        <v>30</v>
      </c>
      <c r="I427" s="311">
        <f t="shared" si="45"/>
        <v>0</v>
      </c>
      <c r="J427" s="311">
        <f t="shared" si="44"/>
        <v>35</v>
      </c>
    </row>
    <row r="428" spans="1:10">
      <c r="A428" s="301" t="s">
        <v>2396</v>
      </c>
      <c r="B428" s="323" t="s">
        <v>2393</v>
      </c>
      <c r="C428" s="320" t="s">
        <v>626</v>
      </c>
      <c r="D428" s="353" t="s">
        <v>627</v>
      </c>
      <c r="E428" s="311"/>
      <c r="F428" s="311">
        <v>5</v>
      </c>
      <c r="G428" s="311"/>
      <c r="H428" s="311">
        <v>31</v>
      </c>
      <c r="I428" s="311">
        <f t="shared" si="45"/>
        <v>0</v>
      </c>
      <c r="J428" s="311">
        <f t="shared" si="44"/>
        <v>36</v>
      </c>
    </row>
    <row r="429" spans="1:10">
      <c r="A429" s="301" t="s">
        <v>2396</v>
      </c>
      <c r="B429" s="323" t="s">
        <v>2393</v>
      </c>
      <c r="C429" s="320" t="s">
        <v>628</v>
      </c>
      <c r="D429" s="353" t="s">
        <v>629</v>
      </c>
      <c r="E429" s="311"/>
      <c r="F429" s="311">
        <v>5</v>
      </c>
      <c r="G429" s="311"/>
      <c r="H429" s="311">
        <v>32</v>
      </c>
      <c r="I429" s="311">
        <f t="shared" si="44"/>
        <v>0</v>
      </c>
      <c r="J429" s="311">
        <f t="shared" si="44"/>
        <v>37</v>
      </c>
    </row>
    <row r="430" spans="1:10">
      <c r="A430" s="301" t="s">
        <v>2396</v>
      </c>
      <c r="B430" s="323" t="s">
        <v>2393</v>
      </c>
      <c r="C430" s="320" t="s">
        <v>630</v>
      </c>
      <c r="D430" s="355" t="s">
        <v>631</v>
      </c>
      <c r="E430" s="311"/>
      <c r="F430" s="311">
        <v>80</v>
      </c>
      <c r="G430" s="311"/>
      <c r="H430" s="311">
        <v>628</v>
      </c>
      <c r="I430" s="311">
        <f t="shared" si="44"/>
        <v>0</v>
      </c>
      <c r="J430" s="311">
        <f t="shared" si="44"/>
        <v>708</v>
      </c>
    </row>
    <row r="431" spans="1:10">
      <c r="A431" s="301" t="s">
        <v>2396</v>
      </c>
      <c r="B431" s="323" t="s">
        <v>2393</v>
      </c>
      <c r="C431" s="320" t="s">
        <v>632</v>
      </c>
      <c r="D431" s="352" t="s">
        <v>633</v>
      </c>
      <c r="E431" s="311"/>
      <c r="F431" s="311">
        <v>300</v>
      </c>
      <c r="G431" s="311"/>
      <c r="H431" s="311">
        <v>1700</v>
      </c>
      <c r="I431" s="311">
        <f t="shared" si="44"/>
        <v>0</v>
      </c>
      <c r="J431" s="311">
        <f t="shared" si="44"/>
        <v>2000</v>
      </c>
    </row>
    <row r="432" spans="1:10">
      <c r="A432" s="301" t="s">
        <v>2396</v>
      </c>
      <c r="B432" s="323" t="s">
        <v>2393</v>
      </c>
      <c r="C432" s="320" t="s">
        <v>634</v>
      </c>
      <c r="D432" s="352" t="s">
        <v>635</v>
      </c>
      <c r="E432" s="311"/>
      <c r="F432" s="311">
        <v>850</v>
      </c>
      <c r="G432" s="311"/>
      <c r="H432" s="311">
        <v>5500</v>
      </c>
      <c r="I432" s="311">
        <f t="shared" si="44"/>
        <v>0</v>
      </c>
      <c r="J432" s="311">
        <f t="shared" si="44"/>
        <v>6350</v>
      </c>
    </row>
    <row r="433" spans="1:10">
      <c r="A433" s="301" t="s">
        <v>2396</v>
      </c>
      <c r="B433" s="323" t="s">
        <v>2393</v>
      </c>
      <c r="C433" s="320" t="s">
        <v>636</v>
      </c>
      <c r="D433" s="356" t="s">
        <v>637</v>
      </c>
      <c r="E433" s="311"/>
      <c r="F433" s="311">
        <v>300</v>
      </c>
      <c r="G433" s="311"/>
      <c r="H433" s="311">
        <v>3420</v>
      </c>
      <c r="I433" s="311">
        <f t="shared" si="44"/>
        <v>0</v>
      </c>
      <c r="J433" s="311">
        <f t="shared" si="44"/>
        <v>3720</v>
      </c>
    </row>
    <row r="434" spans="1:10" ht="25.5">
      <c r="A434" s="301" t="s">
        <v>2396</v>
      </c>
      <c r="B434" s="323" t="s">
        <v>2393</v>
      </c>
      <c r="C434" s="320" t="s">
        <v>638</v>
      </c>
      <c r="D434" s="353" t="s">
        <v>639</v>
      </c>
      <c r="E434" s="311"/>
      <c r="F434" s="311">
        <v>200</v>
      </c>
      <c r="G434" s="311"/>
      <c r="H434" s="311">
        <v>1000</v>
      </c>
      <c r="I434" s="311">
        <f t="shared" si="44"/>
        <v>0</v>
      </c>
      <c r="J434" s="311">
        <f t="shared" si="44"/>
        <v>1200</v>
      </c>
    </row>
    <row r="435" spans="1:10">
      <c r="A435" s="301" t="s">
        <v>2396</v>
      </c>
      <c r="B435" s="323" t="s">
        <v>2393</v>
      </c>
      <c r="C435" s="320" t="s">
        <v>640</v>
      </c>
      <c r="D435" s="353" t="s">
        <v>641</v>
      </c>
      <c r="E435" s="311"/>
      <c r="F435" s="311">
        <v>200</v>
      </c>
      <c r="G435" s="311"/>
      <c r="H435" s="311">
        <v>1000</v>
      </c>
      <c r="I435" s="311">
        <f t="shared" si="44"/>
        <v>0</v>
      </c>
      <c r="J435" s="311">
        <f t="shared" si="44"/>
        <v>1200</v>
      </c>
    </row>
    <row r="436" spans="1:10">
      <c r="A436" s="301" t="s">
        <v>2396</v>
      </c>
      <c r="B436" s="323" t="s">
        <v>2393</v>
      </c>
      <c r="C436" s="320" t="s">
        <v>642</v>
      </c>
      <c r="D436" s="354" t="s">
        <v>643</v>
      </c>
      <c r="E436" s="311"/>
      <c r="F436" s="311">
        <v>100</v>
      </c>
      <c r="G436" s="311"/>
      <c r="H436" s="311">
        <v>500</v>
      </c>
      <c r="I436" s="311">
        <f t="shared" si="44"/>
        <v>0</v>
      </c>
      <c r="J436" s="311">
        <f t="shared" si="44"/>
        <v>600</v>
      </c>
    </row>
    <row r="437" spans="1:10">
      <c r="A437" s="301" t="s">
        <v>2396</v>
      </c>
      <c r="B437" s="323" t="s">
        <v>2393</v>
      </c>
      <c r="C437" s="320" t="s">
        <v>644</v>
      </c>
      <c r="D437" s="354" t="s">
        <v>645</v>
      </c>
      <c r="E437" s="311"/>
      <c r="F437" s="311">
        <v>400</v>
      </c>
      <c r="G437" s="311"/>
      <c r="H437" s="311">
        <v>2600</v>
      </c>
      <c r="I437" s="311">
        <f t="shared" si="44"/>
        <v>0</v>
      </c>
      <c r="J437" s="311">
        <f t="shared" si="44"/>
        <v>3000</v>
      </c>
    </row>
    <row r="438" spans="1:10">
      <c r="A438" s="301" t="s">
        <v>2396</v>
      </c>
      <c r="B438" s="323" t="s">
        <v>2393</v>
      </c>
      <c r="C438" s="320" t="s">
        <v>646</v>
      </c>
      <c r="D438" s="304" t="s">
        <v>647</v>
      </c>
      <c r="E438" s="311"/>
      <c r="F438" s="311">
        <v>200</v>
      </c>
      <c r="G438" s="311"/>
      <c r="H438" s="311">
        <v>200</v>
      </c>
      <c r="I438" s="311">
        <f t="shared" si="44"/>
        <v>0</v>
      </c>
      <c r="J438" s="311">
        <f t="shared" si="44"/>
        <v>400</v>
      </c>
    </row>
    <row r="439" spans="1:10">
      <c r="A439" s="301" t="s">
        <v>2396</v>
      </c>
      <c r="B439" s="323" t="s">
        <v>2393</v>
      </c>
      <c r="C439" s="320" t="s">
        <v>648</v>
      </c>
      <c r="D439" s="352" t="s">
        <v>649</v>
      </c>
      <c r="E439" s="311"/>
      <c r="F439" s="311">
        <v>850</v>
      </c>
      <c r="G439" s="311"/>
      <c r="H439" s="311">
        <v>700</v>
      </c>
      <c r="I439" s="311">
        <f t="shared" si="44"/>
        <v>0</v>
      </c>
      <c r="J439" s="311">
        <f t="shared" si="44"/>
        <v>1550</v>
      </c>
    </row>
    <row r="440" spans="1:10">
      <c r="A440" s="301" t="s">
        <v>2396</v>
      </c>
      <c r="B440" s="323" t="s">
        <v>2393</v>
      </c>
      <c r="C440" s="320" t="s">
        <v>650</v>
      </c>
      <c r="D440" s="352" t="s">
        <v>651</v>
      </c>
      <c r="E440" s="311"/>
      <c r="F440" s="311">
        <v>20</v>
      </c>
      <c r="G440" s="311"/>
      <c r="H440" s="311">
        <v>77</v>
      </c>
      <c r="I440" s="311">
        <f t="shared" si="44"/>
        <v>0</v>
      </c>
      <c r="J440" s="311">
        <f t="shared" si="44"/>
        <v>97</v>
      </c>
    </row>
    <row r="441" spans="1:10">
      <c r="A441" s="301" t="s">
        <v>2396</v>
      </c>
      <c r="B441" s="323" t="s">
        <v>2393</v>
      </c>
      <c r="C441" s="320" t="s">
        <v>652</v>
      </c>
      <c r="D441" s="355" t="s">
        <v>653</v>
      </c>
      <c r="E441" s="311"/>
      <c r="F441" s="311">
        <v>20</v>
      </c>
      <c r="G441" s="311"/>
      <c r="H441" s="311">
        <v>240</v>
      </c>
      <c r="I441" s="311">
        <f t="shared" si="44"/>
        <v>0</v>
      </c>
      <c r="J441" s="311">
        <f t="shared" si="44"/>
        <v>260</v>
      </c>
    </row>
    <row r="442" spans="1:10">
      <c r="A442" s="301" t="s">
        <v>2396</v>
      </c>
      <c r="B442" s="323" t="s">
        <v>2393</v>
      </c>
      <c r="C442" s="320" t="s">
        <v>654</v>
      </c>
      <c r="D442" s="353" t="s">
        <v>655</v>
      </c>
      <c r="E442" s="311"/>
      <c r="F442" s="311">
        <v>300</v>
      </c>
      <c r="G442" s="311"/>
      <c r="H442" s="311">
        <v>100</v>
      </c>
      <c r="I442" s="311">
        <f t="shared" si="44"/>
        <v>0</v>
      </c>
      <c r="J442" s="311">
        <f t="shared" si="44"/>
        <v>400</v>
      </c>
    </row>
    <row r="443" spans="1:10">
      <c r="A443" s="301" t="s">
        <v>2396</v>
      </c>
      <c r="B443" s="323" t="s">
        <v>2393</v>
      </c>
      <c r="C443" s="320" t="s">
        <v>656</v>
      </c>
      <c r="D443" s="353" t="s">
        <v>657</v>
      </c>
      <c r="E443" s="311"/>
      <c r="F443" s="311">
        <v>300</v>
      </c>
      <c r="G443" s="311"/>
      <c r="H443" s="311">
        <v>100</v>
      </c>
      <c r="I443" s="311">
        <f t="shared" si="44"/>
        <v>0</v>
      </c>
      <c r="J443" s="311">
        <f t="shared" si="44"/>
        <v>400</v>
      </c>
    </row>
    <row r="444" spans="1:10">
      <c r="A444" s="301" t="s">
        <v>2396</v>
      </c>
      <c r="B444" s="323" t="s">
        <v>2393</v>
      </c>
      <c r="C444" s="320" t="s">
        <v>2383</v>
      </c>
      <c r="D444" s="353" t="s">
        <v>2384</v>
      </c>
      <c r="E444" s="311"/>
      <c r="F444" s="311">
        <v>50</v>
      </c>
      <c r="G444" s="311"/>
      <c r="H444" s="311">
        <v>100</v>
      </c>
      <c r="I444" s="311"/>
      <c r="J444" s="311">
        <f t="shared" si="44"/>
        <v>150</v>
      </c>
    </row>
    <row r="445" spans="1:10">
      <c r="A445" s="323"/>
      <c r="B445" s="323"/>
      <c r="C445" s="346"/>
      <c r="D445" s="338"/>
      <c r="E445" s="314"/>
      <c r="F445" s="314"/>
      <c r="G445" s="338"/>
      <c r="H445" s="338"/>
      <c r="I445" s="311"/>
      <c r="J445" s="311"/>
    </row>
    <row r="446" spans="1:10">
      <c r="A446" s="323"/>
      <c r="B446" s="317" t="s">
        <v>658</v>
      </c>
      <c r="C446" s="339"/>
      <c r="D446" s="317"/>
      <c r="E446" s="308"/>
      <c r="F446" s="308">
        <v>4000</v>
      </c>
      <c r="G446" s="308"/>
      <c r="H446" s="308">
        <v>3401</v>
      </c>
      <c r="I446" s="308">
        <f t="shared" ref="I446" si="48">SUM(E446,G446)</f>
        <v>0</v>
      </c>
      <c r="J446" s="308">
        <f t="shared" ref="J446" si="49">SUM(F446,H446)</f>
        <v>7401</v>
      </c>
    </row>
    <row r="447" spans="1:10">
      <c r="A447" s="323"/>
      <c r="B447" s="317" t="s">
        <v>516</v>
      </c>
      <c r="C447" s="339"/>
      <c r="D447" s="317"/>
      <c r="E447" s="308">
        <f>SUM(E446)</f>
        <v>0</v>
      </c>
      <c r="F447" s="308">
        <f t="shared" ref="F447:H447" si="50">SUM(F446)</f>
        <v>4000</v>
      </c>
      <c r="G447" s="308">
        <f t="shared" si="50"/>
        <v>0</v>
      </c>
      <c r="H447" s="308">
        <f t="shared" si="50"/>
        <v>3401</v>
      </c>
      <c r="I447" s="308">
        <f t="shared" ref="I447:J462" si="51">SUM(E447,G447)</f>
        <v>0</v>
      </c>
      <c r="J447" s="308">
        <f t="shared" si="51"/>
        <v>7401</v>
      </c>
    </row>
    <row r="448" spans="1:10">
      <c r="A448" s="323"/>
      <c r="B448" s="317" t="s">
        <v>659</v>
      </c>
      <c r="C448" s="339"/>
      <c r="D448" s="317"/>
      <c r="E448" s="308"/>
      <c r="F448" s="308"/>
      <c r="G448" s="308"/>
      <c r="H448" s="308"/>
      <c r="I448" s="308"/>
      <c r="J448" s="308"/>
    </row>
    <row r="449" spans="1:10">
      <c r="A449" s="301" t="s">
        <v>2396</v>
      </c>
      <c r="B449" s="323" t="s">
        <v>2394</v>
      </c>
      <c r="C449" s="320" t="s">
        <v>660</v>
      </c>
      <c r="D449" s="304" t="s">
        <v>661</v>
      </c>
      <c r="E449" s="311"/>
      <c r="F449" s="311">
        <v>30</v>
      </c>
      <c r="G449" s="311"/>
      <c r="H449" s="311">
        <v>70</v>
      </c>
      <c r="I449" s="311">
        <f t="shared" si="51"/>
        <v>0</v>
      </c>
      <c r="J449" s="311">
        <f t="shared" si="51"/>
        <v>100</v>
      </c>
    </row>
    <row r="450" spans="1:10">
      <c r="A450" s="301" t="s">
        <v>2396</v>
      </c>
      <c r="B450" s="323" t="s">
        <v>2394</v>
      </c>
      <c r="C450" s="320" t="s">
        <v>662</v>
      </c>
      <c r="D450" s="304" t="s">
        <v>663</v>
      </c>
      <c r="E450" s="311"/>
      <c r="F450" s="311">
        <v>30</v>
      </c>
      <c r="G450" s="311"/>
      <c r="H450" s="311">
        <v>30</v>
      </c>
      <c r="I450" s="311">
        <f t="shared" si="51"/>
        <v>0</v>
      </c>
      <c r="J450" s="311">
        <f t="shared" si="51"/>
        <v>60</v>
      </c>
    </row>
    <row r="451" spans="1:10" ht="25.5">
      <c r="A451" s="301" t="s">
        <v>2396</v>
      </c>
      <c r="B451" s="323" t="s">
        <v>2394</v>
      </c>
      <c r="C451" s="320" t="s">
        <v>664</v>
      </c>
      <c r="D451" s="304" t="s">
        <v>665</v>
      </c>
      <c r="E451" s="311"/>
      <c r="F451" s="311">
        <v>10</v>
      </c>
      <c r="G451" s="311"/>
      <c r="H451" s="311">
        <v>10</v>
      </c>
      <c r="I451" s="311">
        <f t="shared" si="51"/>
        <v>0</v>
      </c>
      <c r="J451" s="311">
        <f t="shared" si="51"/>
        <v>20</v>
      </c>
    </row>
    <row r="452" spans="1:10">
      <c r="A452" s="301" t="s">
        <v>2396</v>
      </c>
      <c r="B452" s="323" t="s">
        <v>2394</v>
      </c>
      <c r="C452" s="357" t="s">
        <v>666</v>
      </c>
      <c r="D452" s="338" t="s">
        <v>667</v>
      </c>
      <c r="E452" s="311"/>
      <c r="F452" s="311">
        <v>500</v>
      </c>
      <c r="G452" s="311"/>
      <c r="H452" s="311">
        <v>700</v>
      </c>
      <c r="I452" s="311">
        <f t="shared" si="51"/>
        <v>0</v>
      </c>
      <c r="J452" s="311">
        <f t="shared" si="51"/>
        <v>1200</v>
      </c>
    </row>
    <row r="453" spans="1:10" ht="25.5">
      <c r="A453" s="301" t="s">
        <v>2396</v>
      </c>
      <c r="B453" s="323" t="s">
        <v>2394</v>
      </c>
      <c r="C453" s="357" t="s">
        <v>668</v>
      </c>
      <c r="D453" s="319" t="s">
        <v>669</v>
      </c>
      <c r="E453" s="311"/>
      <c r="F453" s="311">
        <v>200</v>
      </c>
      <c r="G453" s="311"/>
      <c r="H453" s="311">
        <v>500</v>
      </c>
      <c r="I453" s="311">
        <f t="shared" si="51"/>
        <v>0</v>
      </c>
      <c r="J453" s="311">
        <f t="shared" si="51"/>
        <v>700</v>
      </c>
    </row>
    <row r="454" spans="1:10">
      <c r="A454" s="301" t="s">
        <v>2396</v>
      </c>
      <c r="B454" s="323" t="s">
        <v>2394</v>
      </c>
      <c r="C454" s="357" t="s">
        <v>670</v>
      </c>
      <c r="D454" s="319" t="s">
        <v>671</v>
      </c>
      <c r="E454" s="311"/>
      <c r="F454" s="311">
        <v>40</v>
      </c>
      <c r="G454" s="311"/>
      <c r="H454" s="311">
        <v>20</v>
      </c>
      <c r="I454" s="311">
        <f t="shared" si="51"/>
        <v>0</v>
      </c>
      <c r="J454" s="311">
        <f t="shared" si="51"/>
        <v>60</v>
      </c>
    </row>
    <row r="455" spans="1:10" ht="25.5">
      <c r="A455" s="301" t="s">
        <v>2396</v>
      </c>
      <c r="B455" s="323" t="s">
        <v>2394</v>
      </c>
      <c r="C455" s="357" t="s">
        <v>672</v>
      </c>
      <c r="D455" s="319" t="s">
        <v>673</v>
      </c>
      <c r="E455" s="311"/>
      <c r="F455" s="311">
        <v>400</v>
      </c>
      <c r="G455" s="311"/>
      <c r="H455" s="311">
        <v>5</v>
      </c>
      <c r="I455" s="311">
        <f t="shared" si="51"/>
        <v>0</v>
      </c>
      <c r="J455" s="311">
        <f t="shared" si="51"/>
        <v>405</v>
      </c>
    </row>
    <row r="456" spans="1:10">
      <c r="A456" s="301" t="s">
        <v>2396</v>
      </c>
      <c r="B456" s="323" t="s">
        <v>2394</v>
      </c>
      <c r="C456" s="357" t="s">
        <v>674</v>
      </c>
      <c r="D456" s="304" t="s">
        <v>675</v>
      </c>
      <c r="E456" s="311"/>
      <c r="F456" s="311">
        <v>500</v>
      </c>
      <c r="G456" s="311"/>
      <c r="H456" s="311">
        <v>700</v>
      </c>
      <c r="I456" s="311">
        <f t="shared" si="51"/>
        <v>0</v>
      </c>
      <c r="J456" s="311">
        <f t="shared" si="51"/>
        <v>1200</v>
      </c>
    </row>
    <row r="457" spans="1:10" ht="25.5">
      <c r="A457" s="301" t="s">
        <v>2396</v>
      </c>
      <c r="B457" s="323" t="s">
        <v>2394</v>
      </c>
      <c r="C457" s="357" t="s">
        <v>676</v>
      </c>
      <c r="D457" s="319" t="s">
        <v>677</v>
      </c>
      <c r="E457" s="311"/>
      <c r="F457" s="311">
        <v>500</v>
      </c>
      <c r="G457" s="311"/>
      <c r="H457" s="311">
        <v>700</v>
      </c>
      <c r="I457" s="311">
        <f t="shared" si="51"/>
        <v>0</v>
      </c>
      <c r="J457" s="311">
        <f t="shared" si="51"/>
        <v>1200</v>
      </c>
    </row>
    <row r="458" spans="1:10" ht="25.5">
      <c r="A458" s="301" t="s">
        <v>2396</v>
      </c>
      <c r="B458" s="323" t="s">
        <v>2394</v>
      </c>
      <c r="C458" s="314" t="s">
        <v>678</v>
      </c>
      <c r="D458" s="304" t="s">
        <v>679</v>
      </c>
      <c r="E458" s="311"/>
      <c r="F458" s="311">
        <v>100</v>
      </c>
      <c r="G458" s="311"/>
      <c r="H458" s="311">
        <v>15</v>
      </c>
      <c r="I458" s="311">
        <f t="shared" si="51"/>
        <v>0</v>
      </c>
      <c r="J458" s="311">
        <f t="shared" si="51"/>
        <v>115</v>
      </c>
    </row>
    <row r="459" spans="1:10">
      <c r="A459" s="301" t="s">
        <v>2396</v>
      </c>
      <c r="B459" s="323" t="s">
        <v>2394</v>
      </c>
      <c r="C459" s="314" t="s">
        <v>680</v>
      </c>
      <c r="D459" s="304" t="s">
        <v>681</v>
      </c>
      <c r="E459" s="311"/>
      <c r="F459" s="311">
        <v>10</v>
      </c>
      <c r="G459" s="311"/>
      <c r="H459" s="311">
        <v>5</v>
      </c>
      <c r="I459" s="311">
        <f t="shared" si="51"/>
        <v>0</v>
      </c>
      <c r="J459" s="311">
        <f t="shared" si="51"/>
        <v>15</v>
      </c>
    </row>
    <row r="460" spans="1:10">
      <c r="A460" s="301" t="s">
        <v>2396</v>
      </c>
      <c r="B460" s="323" t="s">
        <v>2394</v>
      </c>
      <c r="C460" s="314" t="s">
        <v>682</v>
      </c>
      <c r="D460" s="304" t="s">
        <v>683</v>
      </c>
      <c r="E460" s="311"/>
      <c r="F460" s="311">
        <v>2</v>
      </c>
      <c r="G460" s="311"/>
      <c r="H460" s="311">
        <v>10</v>
      </c>
      <c r="I460" s="311">
        <f t="shared" si="51"/>
        <v>0</v>
      </c>
      <c r="J460" s="311">
        <f t="shared" si="51"/>
        <v>12</v>
      </c>
    </row>
    <row r="461" spans="1:10" ht="25.5">
      <c r="A461" s="301" t="s">
        <v>2396</v>
      </c>
      <c r="B461" s="323" t="s">
        <v>2394</v>
      </c>
      <c r="C461" s="314" t="s">
        <v>684</v>
      </c>
      <c r="D461" s="304" t="s">
        <v>685</v>
      </c>
      <c r="E461" s="311"/>
      <c r="F461" s="311">
        <v>50</v>
      </c>
      <c r="G461" s="311"/>
      <c r="H461" s="311">
        <v>500</v>
      </c>
      <c r="I461" s="311">
        <f t="shared" si="51"/>
        <v>0</v>
      </c>
      <c r="J461" s="311">
        <f t="shared" si="51"/>
        <v>550</v>
      </c>
    </row>
    <row r="462" spans="1:10">
      <c r="A462" s="301" t="s">
        <v>2396</v>
      </c>
      <c r="B462" s="323" t="s">
        <v>2394</v>
      </c>
      <c r="C462" s="357" t="s">
        <v>686</v>
      </c>
      <c r="D462" s="338" t="s">
        <v>687</v>
      </c>
      <c r="E462" s="311"/>
      <c r="F462" s="311">
        <v>100</v>
      </c>
      <c r="G462" s="311"/>
      <c r="H462" s="311">
        <v>20</v>
      </c>
      <c r="I462" s="311">
        <f t="shared" si="51"/>
        <v>0</v>
      </c>
      <c r="J462" s="311">
        <f t="shared" si="51"/>
        <v>120</v>
      </c>
    </row>
    <row r="463" spans="1:10" ht="25.5">
      <c r="A463" s="301" t="s">
        <v>2396</v>
      </c>
      <c r="B463" s="323" t="s">
        <v>2394</v>
      </c>
      <c r="C463" s="357" t="s">
        <v>688</v>
      </c>
      <c r="D463" s="319" t="s">
        <v>689</v>
      </c>
      <c r="E463" s="311"/>
      <c r="F463" s="311">
        <v>10</v>
      </c>
      <c r="G463" s="311"/>
      <c r="H463" s="311">
        <v>10</v>
      </c>
      <c r="I463" s="311">
        <f t="shared" ref="I463:J526" si="52">SUM(E463,G463)</f>
        <v>0</v>
      </c>
      <c r="J463" s="311">
        <f t="shared" si="52"/>
        <v>20</v>
      </c>
    </row>
    <row r="464" spans="1:10">
      <c r="A464" s="301" t="s">
        <v>2396</v>
      </c>
      <c r="B464" s="323" t="s">
        <v>2394</v>
      </c>
      <c r="C464" s="357" t="s">
        <v>690</v>
      </c>
      <c r="D464" s="319" t="s">
        <v>691</v>
      </c>
      <c r="E464" s="311"/>
      <c r="F464" s="311">
        <v>20</v>
      </c>
      <c r="G464" s="311"/>
      <c r="H464" s="311">
        <v>20</v>
      </c>
      <c r="I464" s="311">
        <f t="shared" si="52"/>
        <v>0</v>
      </c>
      <c r="J464" s="311">
        <f t="shared" si="52"/>
        <v>40</v>
      </c>
    </row>
    <row r="465" spans="1:10">
      <c r="A465" s="301" t="s">
        <v>2396</v>
      </c>
      <c r="B465" s="323" t="s">
        <v>2394</v>
      </c>
      <c r="C465" s="314" t="s">
        <v>692</v>
      </c>
      <c r="D465" s="319" t="s">
        <v>693</v>
      </c>
      <c r="E465" s="311"/>
      <c r="F465" s="311">
        <v>300</v>
      </c>
      <c r="G465" s="311"/>
      <c r="H465" s="311">
        <v>10</v>
      </c>
      <c r="I465" s="311">
        <f t="shared" si="52"/>
        <v>0</v>
      </c>
      <c r="J465" s="311">
        <f t="shared" si="52"/>
        <v>310</v>
      </c>
    </row>
    <row r="466" spans="1:10">
      <c r="A466" s="301" t="s">
        <v>2396</v>
      </c>
      <c r="B466" s="323" t="s">
        <v>2394</v>
      </c>
      <c r="C466" s="314" t="s">
        <v>694</v>
      </c>
      <c r="D466" s="304" t="s">
        <v>695</v>
      </c>
      <c r="E466" s="311"/>
      <c r="F466" s="311">
        <v>350</v>
      </c>
      <c r="G466" s="311"/>
      <c r="H466" s="311">
        <v>350</v>
      </c>
      <c r="I466" s="311">
        <f t="shared" si="52"/>
        <v>0</v>
      </c>
      <c r="J466" s="311">
        <f t="shared" si="52"/>
        <v>700</v>
      </c>
    </row>
    <row r="467" spans="1:10">
      <c r="A467" s="301" t="s">
        <v>2396</v>
      </c>
      <c r="B467" s="323" t="s">
        <v>2394</v>
      </c>
      <c r="C467" s="357" t="s">
        <v>696</v>
      </c>
      <c r="D467" s="304" t="s">
        <v>697</v>
      </c>
      <c r="E467" s="311"/>
      <c r="F467" s="311">
        <v>20</v>
      </c>
      <c r="G467" s="311"/>
      <c r="H467" s="311">
        <v>20</v>
      </c>
      <c r="I467" s="311">
        <f t="shared" si="52"/>
        <v>0</v>
      </c>
      <c r="J467" s="311">
        <f t="shared" si="52"/>
        <v>40</v>
      </c>
    </row>
    <row r="468" spans="1:10" ht="25.5">
      <c r="A468" s="301" t="s">
        <v>2396</v>
      </c>
      <c r="B468" s="323" t="s">
        <v>2394</v>
      </c>
      <c r="C468" s="357" t="s">
        <v>698</v>
      </c>
      <c r="D468" s="304" t="s">
        <v>699</v>
      </c>
      <c r="E468" s="311"/>
      <c r="F468" s="311">
        <v>500</v>
      </c>
      <c r="G468" s="311"/>
      <c r="H468" s="311">
        <v>500</v>
      </c>
      <c r="I468" s="311">
        <f t="shared" si="52"/>
        <v>0</v>
      </c>
      <c r="J468" s="311">
        <f t="shared" si="52"/>
        <v>1000</v>
      </c>
    </row>
    <row r="469" spans="1:10">
      <c r="A469" s="301" t="s">
        <v>2396</v>
      </c>
      <c r="B469" s="323" t="s">
        <v>2394</v>
      </c>
      <c r="C469" s="314" t="s">
        <v>700</v>
      </c>
      <c r="D469" s="304" t="s">
        <v>701</v>
      </c>
      <c r="E469" s="311"/>
      <c r="F469" s="311">
        <v>200</v>
      </c>
      <c r="G469" s="311"/>
      <c r="H469" s="311">
        <v>400</v>
      </c>
      <c r="I469" s="311">
        <f t="shared" si="52"/>
        <v>0</v>
      </c>
      <c r="J469" s="311">
        <f t="shared" si="52"/>
        <v>600</v>
      </c>
    </row>
    <row r="470" spans="1:10">
      <c r="A470" s="301" t="s">
        <v>2396</v>
      </c>
      <c r="B470" s="323" t="s">
        <v>2394</v>
      </c>
      <c r="C470" s="314" t="s">
        <v>702</v>
      </c>
      <c r="D470" s="304" t="s">
        <v>703</v>
      </c>
      <c r="E470" s="311"/>
      <c r="F470" s="311">
        <v>200</v>
      </c>
      <c r="G470" s="311"/>
      <c r="H470" s="311">
        <v>500</v>
      </c>
      <c r="I470" s="311">
        <f t="shared" si="52"/>
        <v>0</v>
      </c>
      <c r="J470" s="311">
        <f t="shared" si="52"/>
        <v>700</v>
      </c>
    </row>
    <row r="471" spans="1:10">
      <c r="A471" s="301" t="s">
        <v>2396</v>
      </c>
      <c r="B471" s="323" t="s">
        <v>2394</v>
      </c>
      <c r="C471" s="357" t="s">
        <v>704</v>
      </c>
      <c r="D471" s="304" t="s">
        <v>705</v>
      </c>
      <c r="E471" s="311"/>
      <c r="F471" s="311">
        <v>150</v>
      </c>
      <c r="G471" s="311"/>
      <c r="H471" s="311">
        <v>400</v>
      </c>
      <c r="I471" s="311">
        <f t="shared" si="52"/>
        <v>0</v>
      </c>
      <c r="J471" s="311">
        <f t="shared" si="52"/>
        <v>550</v>
      </c>
    </row>
    <row r="472" spans="1:10">
      <c r="A472" s="301" t="s">
        <v>2396</v>
      </c>
      <c r="B472" s="323" t="s">
        <v>2394</v>
      </c>
      <c r="C472" s="320" t="s">
        <v>706</v>
      </c>
      <c r="D472" s="304" t="s">
        <v>707</v>
      </c>
      <c r="E472" s="311"/>
      <c r="F472" s="311">
        <v>150</v>
      </c>
      <c r="G472" s="311"/>
      <c r="H472" s="311">
        <v>100</v>
      </c>
      <c r="I472" s="311">
        <f t="shared" si="52"/>
        <v>0</v>
      </c>
      <c r="J472" s="311">
        <f t="shared" si="52"/>
        <v>250</v>
      </c>
    </row>
    <row r="473" spans="1:10">
      <c r="A473" s="301" t="s">
        <v>2396</v>
      </c>
      <c r="B473" s="323" t="s">
        <v>2394</v>
      </c>
      <c r="C473" s="320" t="s">
        <v>2385</v>
      </c>
      <c r="D473" s="304" t="s">
        <v>2386</v>
      </c>
      <c r="E473" s="311"/>
      <c r="F473" s="311">
        <v>50</v>
      </c>
      <c r="G473" s="311"/>
      <c r="H473" s="311">
        <v>100</v>
      </c>
      <c r="I473" s="311"/>
      <c r="J473" s="311">
        <f t="shared" si="52"/>
        <v>150</v>
      </c>
    </row>
    <row r="474" spans="1:10" ht="25.5">
      <c r="A474" s="301" t="s">
        <v>2396</v>
      </c>
      <c r="B474" s="323" t="s">
        <v>2394</v>
      </c>
      <c r="C474" s="320" t="s">
        <v>708</v>
      </c>
      <c r="D474" s="304" t="s">
        <v>709</v>
      </c>
      <c r="E474" s="311"/>
      <c r="F474" s="311">
        <v>20</v>
      </c>
      <c r="G474" s="311"/>
      <c r="H474" s="311">
        <v>20</v>
      </c>
      <c r="I474" s="311">
        <f t="shared" si="52"/>
        <v>0</v>
      </c>
      <c r="J474" s="311">
        <f t="shared" si="52"/>
        <v>40</v>
      </c>
    </row>
    <row r="475" spans="1:10">
      <c r="A475" s="301" t="s">
        <v>2396</v>
      </c>
      <c r="B475" s="323" t="s">
        <v>2394</v>
      </c>
      <c r="C475" s="320" t="s">
        <v>710</v>
      </c>
      <c r="D475" s="304" t="s">
        <v>711</v>
      </c>
      <c r="E475" s="311"/>
      <c r="F475" s="311">
        <v>50</v>
      </c>
      <c r="G475" s="311"/>
      <c r="H475" s="311">
        <v>50</v>
      </c>
      <c r="I475" s="311">
        <f t="shared" si="52"/>
        <v>0</v>
      </c>
      <c r="J475" s="311">
        <f t="shared" si="52"/>
        <v>100</v>
      </c>
    </row>
    <row r="476" spans="1:10">
      <c r="A476" s="301" t="s">
        <v>2396</v>
      </c>
      <c r="B476" s="323" t="s">
        <v>2394</v>
      </c>
      <c r="C476" s="320" t="s">
        <v>712</v>
      </c>
      <c r="D476" s="304" t="s">
        <v>713</v>
      </c>
      <c r="E476" s="311"/>
      <c r="F476" s="311">
        <v>5</v>
      </c>
      <c r="G476" s="311"/>
      <c r="H476" s="311">
        <v>10</v>
      </c>
      <c r="I476" s="311">
        <f t="shared" si="52"/>
        <v>0</v>
      </c>
      <c r="J476" s="311">
        <f t="shared" si="52"/>
        <v>15</v>
      </c>
    </row>
    <row r="477" spans="1:10" ht="25.5">
      <c r="A477" s="301" t="s">
        <v>2396</v>
      </c>
      <c r="B477" s="323" t="s">
        <v>2394</v>
      </c>
      <c r="C477" s="320" t="s">
        <v>714</v>
      </c>
      <c r="D477" s="304" t="s">
        <v>715</v>
      </c>
      <c r="E477" s="311"/>
      <c r="F477" s="311">
        <v>200</v>
      </c>
      <c r="G477" s="311"/>
      <c r="H477" s="311">
        <v>200</v>
      </c>
      <c r="I477" s="311">
        <f t="shared" si="52"/>
        <v>0</v>
      </c>
      <c r="J477" s="311">
        <f t="shared" si="52"/>
        <v>400</v>
      </c>
    </row>
    <row r="478" spans="1:10">
      <c r="A478" s="301" t="s">
        <v>2396</v>
      </c>
      <c r="B478" s="323" t="s">
        <v>2394</v>
      </c>
      <c r="C478" s="320" t="s">
        <v>716</v>
      </c>
      <c r="D478" s="304" t="s">
        <v>717</v>
      </c>
      <c r="E478" s="311"/>
      <c r="F478" s="311">
        <v>50</v>
      </c>
      <c r="G478" s="311"/>
      <c r="H478" s="311">
        <v>60</v>
      </c>
      <c r="I478" s="311">
        <f t="shared" si="52"/>
        <v>0</v>
      </c>
      <c r="J478" s="311">
        <f t="shared" si="52"/>
        <v>110</v>
      </c>
    </row>
    <row r="479" spans="1:10">
      <c r="A479" s="301" t="s">
        <v>2396</v>
      </c>
      <c r="B479" s="323" t="s">
        <v>2394</v>
      </c>
      <c r="C479" s="357" t="s">
        <v>718</v>
      </c>
      <c r="D479" s="318" t="s">
        <v>719</v>
      </c>
      <c r="E479" s="311"/>
      <c r="F479" s="311">
        <v>50</v>
      </c>
      <c r="G479" s="311"/>
      <c r="H479" s="311">
        <v>100</v>
      </c>
      <c r="I479" s="311">
        <f t="shared" si="52"/>
        <v>0</v>
      </c>
      <c r="J479" s="311">
        <f t="shared" si="52"/>
        <v>150</v>
      </c>
    </row>
    <row r="480" spans="1:10">
      <c r="A480" s="301" t="s">
        <v>2396</v>
      </c>
      <c r="B480" s="323" t="s">
        <v>2394</v>
      </c>
      <c r="C480" s="314" t="s">
        <v>720</v>
      </c>
      <c r="D480" s="304" t="s">
        <v>721</v>
      </c>
      <c r="E480" s="311"/>
      <c r="F480" s="311">
        <v>5</v>
      </c>
      <c r="G480" s="311"/>
      <c r="H480" s="311">
        <v>50</v>
      </c>
      <c r="I480" s="311">
        <f t="shared" si="52"/>
        <v>0</v>
      </c>
      <c r="J480" s="311">
        <f t="shared" si="52"/>
        <v>55</v>
      </c>
    </row>
    <row r="481" spans="1:10">
      <c r="A481" s="301" t="s">
        <v>2396</v>
      </c>
      <c r="B481" s="323" t="s">
        <v>2394</v>
      </c>
      <c r="C481" s="357" t="s">
        <v>722</v>
      </c>
      <c r="D481" s="319" t="s">
        <v>723</v>
      </c>
      <c r="E481" s="311"/>
      <c r="F481" s="311">
        <v>10</v>
      </c>
      <c r="G481" s="311"/>
      <c r="H481" s="311">
        <v>50</v>
      </c>
      <c r="I481" s="311">
        <f t="shared" si="52"/>
        <v>0</v>
      </c>
      <c r="J481" s="311">
        <f t="shared" si="52"/>
        <v>60</v>
      </c>
    </row>
    <row r="482" spans="1:10">
      <c r="A482" s="301" t="s">
        <v>2396</v>
      </c>
      <c r="B482" s="323" t="s">
        <v>2394</v>
      </c>
      <c r="C482" s="357" t="s">
        <v>724</v>
      </c>
      <c r="D482" s="319" t="s">
        <v>725</v>
      </c>
      <c r="E482" s="311"/>
      <c r="F482" s="311">
        <v>100</v>
      </c>
      <c r="G482" s="311"/>
      <c r="H482" s="311">
        <v>100</v>
      </c>
      <c r="I482" s="311">
        <f t="shared" si="52"/>
        <v>0</v>
      </c>
      <c r="J482" s="311">
        <f t="shared" si="52"/>
        <v>200</v>
      </c>
    </row>
    <row r="483" spans="1:10">
      <c r="A483" s="301" t="s">
        <v>2396</v>
      </c>
      <c r="B483" s="323" t="s">
        <v>2394</v>
      </c>
      <c r="C483" s="357" t="s">
        <v>726</v>
      </c>
      <c r="D483" s="318" t="s">
        <v>727</v>
      </c>
      <c r="E483" s="311"/>
      <c r="F483" s="311">
        <v>5</v>
      </c>
      <c r="G483" s="311"/>
      <c r="H483" s="311">
        <v>10</v>
      </c>
      <c r="I483" s="311">
        <f t="shared" si="52"/>
        <v>0</v>
      </c>
      <c r="J483" s="311">
        <f t="shared" si="52"/>
        <v>15</v>
      </c>
    </row>
    <row r="484" spans="1:10">
      <c r="A484" s="301" t="s">
        <v>2396</v>
      </c>
      <c r="B484" s="323" t="s">
        <v>2394</v>
      </c>
      <c r="C484" s="357" t="s">
        <v>728</v>
      </c>
      <c r="D484" s="318" t="s">
        <v>729</v>
      </c>
      <c r="E484" s="311"/>
      <c r="F484" s="311">
        <v>10</v>
      </c>
      <c r="G484" s="311"/>
      <c r="H484" s="311">
        <v>50</v>
      </c>
      <c r="I484" s="311">
        <f t="shared" si="52"/>
        <v>0</v>
      </c>
      <c r="J484" s="311">
        <f t="shared" si="52"/>
        <v>60</v>
      </c>
    </row>
    <row r="485" spans="1:10">
      <c r="A485" s="301" t="s">
        <v>2396</v>
      </c>
      <c r="B485" s="323" t="s">
        <v>2394</v>
      </c>
      <c r="C485" s="357" t="s">
        <v>730</v>
      </c>
      <c r="D485" s="304" t="s">
        <v>731</v>
      </c>
      <c r="E485" s="311"/>
      <c r="F485" s="311">
        <v>5</v>
      </c>
      <c r="G485" s="311"/>
      <c r="H485" s="311">
        <v>5</v>
      </c>
      <c r="I485" s="311">
        <f t="shared" si="52"/>
        <v>0</v>
      </c>
      <c r="J485" s="311">
        <f t="shared" si="52"/>
        <v>10</v>
      </c>
    </row>
    <row r="486" spans="1:10" ht="38.25">
      <c r="A486" s="301" t="s">
        <v>2396</v>
      </c>
      <c r="B486" s="323" t="s">
        <v>2394</v>
      </c>
      <c r="C486" s="357" t="s">
        <v>732</v>
      </c>
      <c r="D486" s="319" t="s">
        <v>733</v>
      </c>
      <c r="E486" s="311"/>
      <c r="F486" s="311">
        <v>300</v>
      </c>
      <c r="G486" s="311"/>
      <c r="H486" s="311">
        <v>300</v>
      </c>
      <c r="I486" s="311">
        <f t="shared" si="52"/>
        <v>0</v>
      </c>
      <c r="J486" s="311">
        <f t="shared" si="52"/>
        <v>600</v>
      </c>
    </row>
    <row r="487" spans="1:10" ht="25.5">
      <c r="A487" s="301" t="s">
        <v>2396</v>
      </c>
      <c r="B487" s="323" t="s">
        <v>2394</v>
      </c>
      <c r="C487" s="314" t="s">
        <v>734</v>
      </c>
      <c r="D487" s="304" t="s">
        <v>735</v>
      </c>
      <c r="E487" s="311"/>
      <c r="F487" s="311">
        <v>500</v>
      </c>
      <c r="G487" s="311"/>
      <c r="H487" s="311">
        <v>1500</v>
      </c>
      <c r="I487" s="311">
        <f t="shared" si="52"/>
        <v>0</v>
      </c>
      <c r="J487" s="311">
        <f t="shared" si="52"/>
        <v>2000</v>
      </c>
    </row>
    <row r="488" spans="1:10" ht="25.5">
      <c r="A488" s="301" t="s">
        <v>2396</v>
      </c>
      <c r="B488" s="323" t="s">
        <v>2394</v>
      </c>
      <c r="C488" s="320" t="s">
        <v>736</v>
      </c>
      <c r="D488" s="304" t="s">
        <v>737</v>
      </c>
      <c r="E488" s="311"/>
      <c r="F488" s="311">
        <v>100</v>
      </c>
      <c r="G488" s="311"/>
      <c r="H488" s="311">
        <v>10</v>
      </c>
      <c r="I488" s="311">
        <f t="shared" si="52"/>
        <v>0</v>
      </c>
      <c r="J488" s="311">
        <f t="shared" si="52"/>
        <v>110</v>
      </c>
    </row>
    <row r="489" spans="1:10">
      <c r="A489" s="301" t="s">
        <v>2396</v>
      </c>
      <c r="B489" s="323" t="s">
        <v>2394</v>
      </c>
      <c r="C489" s="314" t="s">
        <v>738</v>
      </c>
      <c r="D489" s="304" t="s">
        <v>739</v>
      </c>
      <c r="E489" s="311"/>
      <c r="F489" s="311">
        <v>2000</v>
      </c>
      <c r="G489" s="311"/>
      <c r="H489" s="311">
        <v>1000</v>
      </c>
      <c r="I489" s="311">
        <f t="shared" si="52"/>
        <v>0</v>
      </c>
      <c r="J489" s="311">
        <f t="shared" si="52"/>
        <v>3000</v>
      </c>
    </row>
    <row r="490" spans="1:10">
      <c r="A490" s="301" t="s">
        <v>2396</v>
      </c>
      <c r="B490" s="323" t="s">
        <v>2394</v>
      </c>
      <c r="C490" s="314" t="s">
        <v>740</v>
      </c>
      <c r="D490" s="304" t="s">
        <v>741</v>
      </c>
      <c r="E490" s="311"/>
      <c r="F490" s="311">
        <v>500</v>
      </c>
      <c r="G490" s="311"/>
      <c r="H490" s="311">
        <v>1200</v>
      </c>
      <c r="I490" s="311">
        <f t="shared" si="52"/>
        <v>0</v>
      </c>
      <c r="J490" s="311">
        <f t="shared" si="52"/>
        <v>1700</v>
      </c>
    </row>
    <row r="491" spans="1:10" ht="25.5">
      <c r="A491" s="301" t="s">
        <v>2396</v>
      </c>
      <c r="B491" s="323" t="s">
        <v>2394</v>
      </c>
      <c r="C491" s="314" t="s">
        <v>742</v>
      </c>
      <c r="D491" s="304" t="s">
        <v>743</v>
      </c>
      <c r="E491" s="311"/>
      <c r="F491" s="311">
        <v>100</v>
      </c>
      <c r="G491" s="311"/>
      <c r="H491" s="311">
        <v>400</v>
      </c>
      <c r="I491" s="311">
        <f t="shared" si="52"/>
        <v>0</v>
      </c>
      <c r="J491" s="311">
        <f t="shared" si="52"/>
        <v>500</v>
      </c>
    </row>
    <row r="492" spans="1:10">
      <c r="A492" s="301" t="s">
        <v>2396</v>
      </c>
      <c r="B492" s="323" t="s">
        <v>2394</v>
      </c>
      <c r="C492" s="314" t="s">
        <v>744</v>
      </c>
      <c r="D492" s="304" t="s">
        <v>745</v>
      </c>
      <c r="E492" s="311"/>
      <c r="F492" s="311">
        <v>200</v>
      </c>
      <c r="G492" s="311"/>
      <c r="H492" s="311">
        <v>5</v>
      </c>
      <c r="I492" s="311">
        <f t="shared" si="52"/>
        <v>0</v>
      </c>
      <c r="J492" s="311">
        <f t="shared" si="52"/>
        <v>205</v>
      </c>
    </row>
    <row r="493" spans="1:10" ht="25.5">
      <c r="A493" s="301" t="s">
        <v>2396</v>
      </c>
      <c r="B493" s="323" t="s">
        <v>2394</v>
      </c>
      <c r="C493" s="314" t="s">
        <v>746</v>
      </c>
      <c r="D493" s="304" t="s">
        <v>747</v>
      </c>
      <c r="E493" s="311"/>
      <c r="F493" s="311">
        <v>20</v>
      </c>
      <c r="G493" s="311"/>
      <c r="H493" s="311">
        <v>20</v>
      </c>
      <c r="I493" s="311">
        <f t="shared" si="52"/>
        <v>0</v>
      </c>
      <c r="J493" s="311">
        <f t="shared" si="52"/>
        <v>40</v>
      </c>
    </row>
    <row r="494" spans="1:10">
      <c r="A494" s="301" t="s">
        <v>2396</v>
      </c>
      <c r="B494" s="323" t="s">
        <v>2394</v>
      </c>
      <c r="C494" s="314" t="s">
        <v>748</v>
      </c>
      <c r="D494" s="304" t="s">
        <v>749</v>
      </c>
      <c r="E494" s="311"/>
      <c r="F494" s="311">
        <v>10</v>
      </c>
      <c r="G494" s="311"/>
      <c r="H494" s="311">
        <v>10</v>
      </c>
      <c r="I494" s="311">
        <f t="shared" si="52"/>
        <v>0</v>
      </c>
      <c r="J494" s="311">
        <f t="shared" si="52"/>
        <v>20</v>
      </c>
    </row>
    <row r="495" spans="1:10">
      <c r="A495" s="301" t="s">
        <v>2396</v>
      </c>
      <c r="B495" s="323" t="s">
        <v>2394</v>
      </c>
      <c r="C495" s="314" t="s">
        <v>750</v>
      </c>
      <c r="D495" s="304" t="s">
        <v>751</v>
      </c>
      <c r="E495" s="311"/>
      <c r="F495" s="311">
        <v>10</v>
      </c>
      <c r="G495" s="311"/>
      <c r="H495" s="311">
        <v>10</v>
      </c>
      <c r="I495" s="311">
        <f t="shared" si="52"/>
        <v>0</v>
      </c>
      <c r="J495" s="311">
        <f t="shared" si="52"/>
        <v>20</v>
      </c>
    </row>
    <row r="496" spans="1:10">
      <c r="A496" s="301" t="s">
        <v>2396</v>
      </c>
      <c r="B496" s="323" t="s">
        <v>2394</v>
      </c>
      <c r="C496" s="314" t="s">
        <v>752</v>
      </c>
      <c r="D496" s="304" t="s">
        <v>753</v>
      </c>
      <c r="E496" s="311"/>
      <c r="F496" s="311">
        <v>5</v>
      </c>
      <c r="G496" s="311"/>
      <c r="H496" s="311">
        <v>5</v>
      </c>
      <c r="I496" s="311">
        <f t="shared" si="52"/>
        <v>0</v>
      </c>
      <c r="J496" s="311">
        <f t="shared" si="52"/>
        <v>10</v>
      </c>
    </row>
    <row r="497" spans="1:10">
      <c r="A497" s="301" t="s">
        <v>2396</v>
      </c>
      <c r="B497" s="323" t="s">
        <v>2394</v>
      </c>
      <c r="C497" s="357" t="s">
        <v>754</v>
      </c>
      <c r="D497" s="357" t="s">
        <v>755</v>
      </c>
      <c r="E497" s="311"/>
      <c r="F497" s="311">
        <v>1000</v>
      </c>
      <c r="G497" s="311"/>
      <c r="H497" s="311">
        <v>100</v>
      </c>
      <c r="I497" s="311">
        <f t="shared" si="52"/>
        <v>0</v>
      </c>
      <c r="J497" s="311">
        <f t="shared" si="52"/>
        <v>1100</v>
      </c>
    </row>
    <row r="498" spans="1:10">
      <c r="A498" s="301" t="s">
        <v>2396</v>
      </c>
      <c r="B498" s="323" t="s">
        <v>2394</v>
      </c>
      <c r="C498" s="314" t="s">
        <v>756</v>
      </c>
      <c r="D498" s="304" t="s">
        <v>757</v>
      </c>
      <c r="E498" s="311"/>
      <c r="F498" s="311">
        <v>700</v>
      </c>
      <c r="G498" s="311"/>
      <c r="H498" s="311">
        <v>2000</v>
      </c>
      <c r="I498" s="311">
        <f t="shared" si="52"/>
        <v>0</v>
      </c>
      <c r="J498" s="311">
        <f t="shared" si="52"/>
        <v>2700</v>
      </c>
    </row>
    <row r="499" spans="1:10">
      <c r="A499" s="301" t="s">
        <v>2396</v>
      </c>
      <c r="B499" s="323" t="s">
        <v>2394</v>
      </c>
      <c r="C499" s="314" t="s">
        <v>758</v>
      </c>
      <c r="D499" s="304" t="s">
        <v>759</v>
      </c>
      <c r="E499" s="311"/>
      <c r="F499" s="311">
        <v>2000</v>
      </c>
      <c r="G499" s="311"/>
      <c r="H499" s="311">
        <v>1000</v>
      </c>
      <c r="I499" s="311">
        <f t="shared" si="52"/>
        <v>0</v>
      </c>
      <c r="J499" s="311">
        <f t="shared" si="52"/>
        <v>3000</v>
      </c>
    </row>
    <row r="500" spans="1:10" ht="25.5">
      <c r="A500" s="301" t="s">
        <v>2396</v>
      </c>
      <c r="B500" s="323" t="s">
        <v>2394</v>
      </c>
      <c r="C500" s="314" t="s">
        <v>760</v>
      </c>
      <c r="D500" s="304" t="s">
        <v>761</v>
      </c>
      <c r="E500" s="311"/>
      <c r="F500" s="311">
        <v>500</v>
      </c>
      <c r="G500" s="311"/>
      <c r="H500" s="311">
        <v>90</v>
      </c>
      <c r="I500" s="311">
        <f t="shared" si="52"/>
        <v>0</v>
      </c>
      <c r="J500" s="311">
        <f t="shared" si="52"/>
        <v>590</v>
      </c>
    </row>
    <row r="501" spans="1:10">
      <c r="A501" s="301" t="s">
        <v>2396</v>
      </c>
      <c r="B501" s="323" t="s">
        <v>2394</v>
      </c>
      <c r="C501" s="320" t="s">
        <v>762</v>
      </c>
      <c r="D501" s="304" t="s">
        <v>763</v>
      </c>
      <c r="E501" s="311"/>
      <c r="F501" s="311">
        <v>5</v>
      </c>
      <c r="G501" s="311"/>
      <c r="H501" s="311">
        <v>10</v>
      </c>
      <c r="I501" s="311">
        <f t="shared" si="52"/>
        <v>0</v>
      </c>
      <c r="J501" s="311">
        <f t="shared" si="52"/>
        <v>15</v>
      </c>
    </row>
    <row r="502" spans="1:10">
      <c r="A502" s="301" t="s">
        <v>2396</v>
      </c>
      <c r="B502" s="323" t="s">
        <v>2394</v>
      </c>
      <c r="C502" s="320" t="s">
        <v>764</v>
      </c>
      <c r="D502" s="304" t="s">
        <v>765</v>
      </c>
      <c r="E502" s="311"/>
      <c r="F502" s="311">
        <v>20</v>
      </c>
      <c r="G502" s="311"/>
      <c r="H502" s="311">
        <v>30</v>
      </c>
      <c r="I502" s="311">
        <f t="shared" si="52"/>
        <v>0</v>
      </c>
      <c r="J502" s="311">
        <f t="shared" si="52"/>
        <v>50</v>
      </c>
    </row>
    <row r="503" spans="1:10" ht="25.5">
      <c r="A503" s="301" t="s">
        <v>2396</v>
      </c>
      <c r="B503" s="323" t="s">
        <v>2394</v>
      </c>
      <c r="C503" s="320" t="s">
        <v>766</v>
      </c>
      <c r="D503" s="304" t="s">
        <v>767</v>
      </c>
      <c r="E503" s="311"/>
      <c r="F503" s="311"/>
      <c r="G503" s="311"/>
      <c r="H503" s="311">
        <v>250</v>
      </c>
      <c r="I503" s="311">
        <f t="shared" si="52"/>
        <v>0</v>
      </c>
      <c r="J503" s="311">
        <f t="shared" si="52"/>
        <v>250</v>
      </c>
    </row>
    <row r="504" spans="1:10" ht="25.5">
      <c r="A504" s="301" t="s">
        <v>2396</v>
      </c>
      <c r="B504" s="323" t="s">
        <v>2394</v>
      </c>
      <c r="C504" s="320" t="s">
        <v>768</v>
      </c>
      <c r="D504" s="304" t="s">
        <v>769</v>
      </c>
      <c r="E504" s="311"/>
      <c r="F504" s="311">
        <v>350</v>
      </c>
      <c r="G504" s="311"/>
      <c r="H504" s="311">
        <v>2000</v>
      </c>
      <c r="I504" s="311">
        <f t="shared" si="52"/>
        <v>0</v>
      </c>
      <c r="J504" s="311">
        <f t="shared" si="52"/>
        <v>2350</v>
      </c>
    </row>
    <row r="505" spans="1:10">
      <c r="A505" s="301" t="s">
        <v>2396</v>
      </c>
      <c r="B505" s="323" t="s">
        <v>2394</v>
      </c>
      <c r="C505" s="320" t="s">
        <v>770</v>
      </c>
      <c r="D505" s="304" t="s">
        <v>771</v>
      </c>
      <c r="E505" s="311"/>
      <c r="F505" s="311">
        <v>350</v>
      </c>
      <c r="G505" s="311"/>
      <c r="H505" s="311">
        <v>2000</v>
      </c>
      <c r="I505" s="311">
        <f t="shared" si="52"/>
        <v>0</v>
      </c>
      <c r="J505" s="311">
        <f t="shared" si="52"/>
        <v>2350</v>
      </c>
    </row>
    <row r="506" spans="1:10" ht="25.5">
      <c r="A506" s="301" t="s">
        <v>2396</v>
      </c>
      <c r="B506" s="323" t="s">
        <v>2394</v>
      </c>
      <c r="C506" s="320" t="s">
        <v>772</v>
      </c>
      <c r="D506" s="304" t="s">
        <v>773</v>
      </c>
      <c r="E506" s="311"/>
      <c r="F506" s="311">
        <v>20</v>
      </c>
      <c r="G506" s="311"/>
      <c r="H506" s="311">
        <v>20</v>
      </c>
      <c r="I506" s="311">
        <f t="shared" si="52"/>
        <v>0</v>
      </c>
      <c r="J506" s="311">
        <f t="shared" si="52"/>
        <v>40</v>
      </c>
    </row>
    <row r="507" spans="1:10">
      <c r="A507" s="301" t="s">
        <v>2396</v>
      </c>
      <c r="B507" s="323" t="s">
        <v>2394</v>
      </c>
      <c r="C507" s="320" t="s">
        <v>774</v>
      </c>
      <c r="D507" s="304" t="s">
        <v>775</v>
      </c>
      <c r="E507" s="311"/>
      <c r="F507" s="311">
        <v>30</v>
      </c>
      <c r="G507" s="311"/>
      <c r="H507" s="311">
        <v>10</v>
      </c>
      <c r="I507" s="311">
        <f t="shared" si="52"/>
        <v>0</v>
      </c>
      <c r="J507" s="311">
        <f t="shared" si="52"/>
        <v>40</v>
      </c>
    </row>
    <row r="508" spans="1:10">
      <c r="A508" s="301" t="s">
        <v>2396</v>
      </c>
      <c r="B508" s="323" t="s">
        <v>2394</v>
      </c>
      <c r="C508" s="320" t="s">
        <v>776</v>
      </c>
      <c r="D508" s="304" t="s">
        <v>777</v>
      </c>
      <c r="E508" s="311"/>
      <c r="F508" s="311">
        <v>50</v>
      </c>
      <c r="G508" s="311"/>
      <c r="H508" s="311">
        <v>50</v>
      </c>
      <c r="I508" s="311">
        <f t="shared" si="52"/>
        <v>0</v>
      </c>
      <c r="J508" s="311">
        <f t="shared" si="52"/>
        <v>100</v>
      </c>
    </row>
    <row r="509" spans="1:10">
      <c r="A509" s="301" t="s">
        <v>2396</v>
      </c>
      <c r="B509" s="323" t="s">
        <v>2394</v>
      </c>
      <c r="C509" s="320" t="s">
        <v>778</v>
      </c>
      <c r="D509" s="304" t="s">
        <v>779</v>
      </c>
      <c r="E509" s="311"/>
      <c r="F509" s="311">
        <v>50</v>
      </c>
      <c r="G509" s="311"/>
      <c r="H509" s="311">
        <v>20</v>
      </c>
      <c r="I509" s="311">
        <f t="shared" si="52"/>
        <v>0</v>
      </c>
      <c r="J509" s="311">
        <f t="shared" si="52"/>
        <v>70</v>
      </c>
    </row>
    <row r="510" spans="1:10" ht="25.5">
      <c r="A510" s="301" t="s">
        <v>2396</v>
      </c>
      <c r="B510" s="323" t="s">
        <v>2394</v>
      </c>
      <c r="C510" s="320" t="s">
        <v>780</v>
      </c>
      <c r="D510" s="304" t="s">
        <v>781</v>
      </c>
      <c r="E510" s="311"/>
      <c r="F510" s="311">
        <v>50</v>
      </c>
      <c r="G510" s="311"/>
      <c r="H510" s="311">
        <v>20</v>
      </c>
      <c r="I510" s="311">
        <f t="shared" si="52"/>
        <v>0</v>
      </c>
      <c r="J510" s="311">
        <f t="shared" si="52"/>
        <v>70</v>
      </c>
    </row>
    <row r="511" spans="1:10">
      <c r="A511" s="301" t="s">
        <v>2396</v>
      </c>
      <c r="B511" s="323" t="s">
        <v>2394</v>
      </c>
      <c r="C511" s="320" t="s">
        <v>782</v>
      </c>
      <c r="D511" s="304" t="s">
        <v>783</v>
      </c>
      <c r="E511" s="311"/>
      <c r="F511" s="311">
        <v>20</v>
      </c>
      <c r="G511" s="311"/>
      <c r="H511" s="311">
        <v>10</v>
      </c>
      <c r="I511" s="311">
        <f t="shared" si="52"/>
        <v>0</v>
      </c>
      <c r="J511" s="311">
        <f t="shared" si="52"/>
        <v>30</v>
      </c>
    </row>
    <row r="512" spans="1:10" ht="25.5">
      <c r="A512" s="301" t="s">
        <v>2396</v>
      </c>
      <c r="B512" s="323" t="s">
        <v>2394</v>
      </c>
      <c r="C512" s="320" t="s">
        <v>784</v>
      </c>
      <c r="D512" s="304" t="s">
        <v>785</v>
      </c>
      <c r="E512" s="311"/>
      <c r="F512" s="311">
        <v>40</v>
      </c>
      <c r="G512" s="311"/>
      <c r="H512" s="311">
        <v>50</v>
      </c>
      <c r="I512" s="311">
        <f t="shared" si="52"/>
        <v>0</v>
      </c>
      <c r="J512" s="311">
        <f t="shared" si="52"/>
        <v>90</v>
      </c>
    </row>
    <row r="513" spans="1:10">
      <c r="A513" s="301" t="s">
        <v>2396</v>
      </c>
      <c r="B513" s="323" t="s">
        <v>2394</v>
      </c>
      <c r="C513" s="320" t="s">
        <v>786</v>
      </c>
      <c r="D513" s="304" t="s">
        <v>787</v>
      </c>
      <c r="E513" s="311"/>
      <c r="F513" s="311">
        <v>50</v>
      </c>
      <c r="G513" s="311"/>
      <c r="H513" s="311">
        <v>10</v>
      </c>
      <c r="I513" s="311">
        <f t="shared" si="52"/>
        <v>0</v>
      </c>
      <c r="J513" s="311">
        <f t="shared" si="52"/>
        <v>60</v>
      </c>
    </row>
    <row r="514" spans="1:10">
      <c r="A514" s="301" t="s">
        <v>2396</v>
      </c>
      <c r="B514" s="323" t="s">
        <v>2394</v>
      </c>
      <c r="C514" s="320" t="s">
        <v>788</v>
      </c>
      <c r="D514" s="304" t="s">
        <v>789</v>
      </c>
      <c r="E514" s="311"/>
      <c r="F514" s="311">
        <v>10</v>
      </c>
      <c r="G514" s="311"/>
      <c r="H514" s="311">
        <v>5</v>
      </c>
      <c r="I514" s="311">
        <f t="shared" si="52"/>
        <v>0</v>
      </c>
      <c r="J514" s="311">
        <f t="shared" si="52"/>
        <v>15</v>
      </c>
    </row>
    <row r="515" spans="1:10">
      <c r="A515" s="301" t="s">
        <v>2396</v>
      </c>
      <c r="B515" s="323" t="s">
        <v>2394</v>
      </c>
      <c r="C515" s="320" t="s">
        <v>790</v>
      </c>
      <c r="D515" s="304" t="s">
        <v>791</v>
      </c>
      <c r="E515" s="311"/>
      <c r="F515" s="311">
        <v>50</v>
      </c>
      <c r="G515" s="311"/>
      <c r="H515" s="311">
        <v>50</v>
      </c>
      <c r="I515" s="311">
        <f t="shared" si="52"/>
        <v>0</v>
      </c>
      <c r="J515" s="311">
        <f t="shared" si="52"/>
        <v>100</v>
      </c>
    </row>
    <row r="516" spans="1:10">
      <c r="A516" s="301" t="s">
        <v>2396</v>
      </c>
      <c r="B516" s="323" t="s">
        <v>2394</v>
      </c>
      <c r="C516" s="320" t="s">
        <v>792</v>
      </c>
      <c r="D516" s="304" t="s">
        <v>793</v>
      </c>
      <c r="E516" s="311"/>
      <c r="F516" s="311">
        <v>50</v>
      </c>
      <c r="G516" s="311"/>
      <c r="H516" s="311">
        <v>50</v>
      </c>
      <c r="I516" s="311">
        <f t="shared" si="52"/>
        <v>0</v>
      </c>
      <c r="J516" s="311">
        <f t="shared" si="52"/>
        <v>100</v>
      </c>
    </row>
    <row r="517" spans="1:10">
      <c r="A517" s="301" t="s">
        <v>2396</v>
      </c>
      <c r="B517" s="323" t="s">
        <v>2394</v>
      </c>
      <c r="C517" s="320" t="s">
        <v>794</v>
      </c>
      <c r="D517" s="304" t="s">
        <v>795</v>
      </c>
      <c r="E517" s="311"/>
      <c r="F517" s="311">
        <v>50</v>
      </c>
      <c r="G517" s="311"/>
      <c r="H517" s="311">
        <v>50</v>
      </c>
      <c r="I517" s="311">
        <f t="shared" si="52"/>
        <v>0</v>
      </c>
      <c r="J517" s="311">
        <f t="shared" si="52"/>
        <v>100</v>
      </c>
    </row>
    <row r="518" spans="1:10">
      <c r="A518" s="301" t="s">
        <v>2396</v>
      </c>
      <c r="B518" s="323" t="s">
        <v>2394</v>
      </c>
      <c r="C518" s="320" t="s">
        <v>796</v>
      </c>
      <c r="D518" s="304" t="s">
        <v>797</v>
      </c>
      <c r="E518" s="311"/>
      <c r="F518" s="311">
        <v>10</v>
      </c>
      <c r="G518" s="311"/>
      <c r="H518" s="311">
        <v>5</v>
      </c>
      <c r="I518" s="311">
        <f t="shared" si="52"/>
        <v>0</v>
      </c>
      <c r="J518" s="311">
        <f t="shared" si="52"/>
        <v>15</v>
      </c>
    </row>
    <row r="519" spans="1:10">
      <c r="A519" s="301" t="s">
        <v>2396</v>
      </c>
      <c r="B519" s="323" t="s">
        <v>2394</v>
      </c>
      <c r="C519" s="320" t="s">
        <v>798</v>
      </c>
      <c r="D519" s="304" t="s">
        <v>799</v>
      </c>
      <c r="E519" s="311"/>
      <c r="F519" s="311">
        <v>15</v>
      </c>
      <c r="G519" s="311"/>
      <c r="H519" s="311">
        <v>10</v>
      </c>
      <c r="I519" s="311">
        <f t="shared" si="52"/>
        <v>0</v>
      </c>
      <c r="J519" s="311">
        <f t="shared" si="52"/>
        <v>25</v>
      </c>
    </row>
    <row r="520" spans="1:10">
      <c r="A520" s="301" t="s">
        <v>2396</v>
      </c>
      <c r="B520" s="323" t="s">
        <v>2394</v>
      </c>
      <c r="C520" s="320" t="s">
        <v>800</v>
      </c>
      <c r="D520" s="304" t="s">
        <v>801</v>
      </c>
      <c r="E520" s="311"/>
      <c r="F520" s="311">
        <v>200</v>
      </c>
      <c r="G520" s="311"/>
      <c r="H520" s="311">
        <v>500</v>
      </c>
      <c r="I520" s="311">
        <f t="shared" si="52"/>
        <v>0</v>
      </c>
      <c r="J520" s="311">
        <f t="shared" si="52"/>
        <v>700</v>
      </c>
    </row>
    <row r="521" spans="1:10">
      <c r="A521" s="301" t="s">
        <v>2396</v>
      </c>
      <c r="B521" s="323" t="s">
        <v>2394</v>
      </c>
      <c r="C521" s="320" t="s">
        <v>802</v>
      </c>
      <c r="D521" s="304" t="s">
        <v>803</v>
      </c>
      <c r="E521" s="311"/>
      <c r="F521" s="311">
        <v>500</v>
      </c>
      <c r="G521" s="311"/>
      <c r="H521" s="311">
        <v>150</v>
      </c>
      <c r="I521" s="311">
        <f t="shared" si="52"/>
        <v>0</v>
      </c>
      <c r="J521" s="311">
        <f t="shared" si="52"/>
        <v>650</v>
      </c>
    </row>
    <row r="522" spans="1:10">
      <c r="A522" s="301" t="s">
        <v>2396</v>
      </c>
      <c r="B522" s="323" t="s">
        <v>2394</v>
      </c>
      <c r="C522" s="357" t="s">
        <v>804</v>
      </c>
      <c r="D522" s="338" t="s">
        <v>805</v>
      </c>
      <c r="E522" s="311"/>
      <c r="F522" s="311">
        <v>5</v>
      </c>
      <c r="G522" s="311"/>
      <c r="H522" s="311">
        <v>40</v>
      </c>
      <c r="I522" s="311">
        <f t="shared" si="52"/>
        <v>0</v>
      </c>
      <c r="J522" s="311">
        <f t="shared" si="52"/>
        <v>45</v>
      </c>
    </row>
    <row r="523" spans="1:10">
      <c r="A523" s="301" t="s">
        <v>2396</v>
      </c>
      <c r="B523" s="323" t="s">
        <v>2394</v>
      </c>
      <c r="C523" s="304" t="s">
        <v>806</v>
      </c>
      <c r="D523" s="314" t="s">
        <v>807</v>
      </c>
      <c r="E523" s="311"/>
      <c r="F523" s="311">
        <v>600</v>
      </c>
      <c r="G523" s="311"/>
      <c r="H523" s="311">
        <v>1700</v>
      </c>
      <c r="I523" s="311">
        <f t="shared" si="52"/>
        <v>0</v>
      </c>
      <c r="J523" s="311">
        <f t="shared" si="52"/>
        <v>2300</v>
      </c>
    </row>
    <row r="524" spans="1:10">
      <c r="A524" s="301" t="s">
        <v>2396</v>
      </c>
      <c r="B524" s="323" t="s">
        <v>2394</v>
      </c>
      <c r="C524" s="304" t="s">
        <v>808</v>
      </c>
      <c r="D524" s="314" t="s">
        <v>809</v>
      </c>
      <c r="E524" s="311"/>
      <c r="F524" s="311">
        <v>200</v>
      </c>
      <c r="G524" s="311"/>
      <c r="H524" s="311">
        <v>200</v>
      </c>
      <c r="I524" s="311">
        <f t="shared" si="52"/>
        <v>0</v>
      </c>
      <c r="J524" s="311">
        <f t="shared" si="52"/>
        <v>400</v>
      </c>
    </row>
    <row r="525" spans="1:10">
      <c r="A525" s="301" t="s">
        <v>2396</v>
      </c>
      <c r="B525" s="323" t="s">
        <v>2394</v>
      </c>
      <c r="C525" s="357" t="s">
        <v>810</v>
      </c>
      <c r="D525" s="338" t="s">
        <v>811</v>
      </c>
      <c r="E525" s="311"/>
      <c r="F525" s="311">
        <v>1500</v>
      </c>
      <c r="G525" s="311"/>
      <c r="H525" s="311">
        <v>500</v>
      </c>
      <c r="I525" s="311">
        <f t="shared" si="52"/>
        <v>0</v>
      </c>
      <c r="J525" s="311">
        <f t="shared" si="52"/>
        <v>2000</v>
      </c>
    </row>
    <row r="526" spans="1:10">
      <c r="A526" s="301" t="s">
        <v>2396</v>
      </c>
      <c r="B526" s="323" t="s">
        <v>2394</v>
      </c>
      <c r="C526" s="357" t="s">
        <v>812</v>
      </c>
      <c r="D526" s="319" t="s">
        <v>813</v>
      </c>
      <c r="E526" s="311"/>
      <c r="F526" s="311">
        <v>5</v>
      </c>
      <c r="G526" s="311"/>
      <c r="H526" s="311">
        <v>40</v>
      </c>
      <c r="I526" s="311">
        <f t="shared" si="52"/>
        <v>0</v>
      </c>
      <c r="J526" s="311">
        <f t="shared" si="52"/>
        <v>45</v>
      </c>
    </row>
    <row r="527" spans="1:10">
      <c r="A527" s="301" t="s">
        <v>2396</v>
      </c>
      <c r="B527" s="323" t="s">
        <v>2394</v>
      </c>
      <c r="C527" s="320" t="s">
        <v>814</v>
      </c>
      <c r="D527" s="304" t="s">
        <v>815</v>
      </c>
      <c r="E527" s="311"/>
      <c r="F527" s="311">
        <v>5</v>
      </c>
      <c r="G527" s="311"/>
      <c r="H527" s="311">
        <v>50</v>
      </c>
      <c r="I527" s="311">
        <f t="shared" ref="I527:J530" si="53">SUM(E527,G527)</f>
        <v>0</v>
      </c>
      <c r="J527" s="311">
        <f t="shared" si="53"/>
        <v>55</v>
      </c>
    </row>
    <row r="528" spans="1:10">
      <c r="A528" s="301" t="s">
        <v>2396</v>
      </c>
      <c r="B528" s="323" t="s">
        <v>2394</v>
      </c>
      <c r="C528" s="320" t="s">
        <v>816</v>
      </c>
      <c r="D528" s="304" t="s">
        <v>817</v>
      </c>
      <c r="E528" s="311"/>
      <c r="F528" s="311">
        <v>5</v>
      </c>
      <c r="G528" s="311"/>
      <c r="H528" s="311">
        <v>30</v>
      </c>
      <c r="I528" s="311">
        <f t="shared" si="53"/>
        <v>0</v>
      </c>
      <c r="J528" s="311">
        <f t="shared" si="53"/>
        <v>35</v>
      </c>
    </row>
    <row r="529" spans="1:10">
      <c r="A529" s="301" t="s">
        <v>2396</v>
      </c>
      <c r="B529" s="323" t="s">
        <v>2394</v>
      </c>
      <c r="C529" s="314" t="s">
        <v>818</v>
      </c>
      <c r="D529" s="338" t="s">
        <v>819</v>
      </c>
      <c r="E529" s="311"/>
      <c r="F529" s="311">
        <v>50</v>
      </c>
      <c r="G529" s="311"/>
      <c r="H529" s="311">
        <v>600</v>
      </c>
      <c r="I529" s="311">
        <f t="shared" si="53"/>
        <v>0</v>
      </c>
      <c r="J529" s="311">
        <f t="shared" si="53"/>
        <v>650</v>
      </c>
    </row>
    <row r="530" spans="1:10">
      <c r="A530" s="301" t="s">
        <v>2396</v>
      </c>
      <c r="B530" s="323" t="s">
        <v>2394</v>
      </c>
      <c r="C530" s="314" t="s">
        <v>820</v>
      </c>
      <c r="D530" s="319" t="s">
        <v>821</v>
      </c>
      <c r="E530" s="311"/>
      <c r="F530" s="311">
        <v>20</v>
      </c>
      <c r="G530" s="311"/>
      <c r="H530" s="311">
        <v>20</v>
      </c>
      <c r="I530" s="311">
        <f t="shared" si="53"/>
        <v>0</v>
      </c>
      <c r="J530" s="311">
        <f t="shared" si="53"/>
        <v>40</v>
      </c>
    </row>
  </sheetData>
  <autoFilter ref="A6:K531" xr:uid="{00000000-0009-0000-0000-000009000000}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77"/>
  <sheetViews>
    <sheetView zoomScale="89" zoomScaleNormal="89" workbookViewId="0">
      <selection activeCell="D8" sqref="D8"/>
    </sheetView>
  </sheetViews>
  <sheetFormatPr defaultColWidth="9" defaultRowHeight="12"/>
  <cols>
    <col min="1" max="1" width="12.7109375" customWidth="1"/>
    <col min="2" max="2" width="101.42578125" customWidth="1"/>
    <col min="3" max="3" width="32" customWidth="1"/>
    <col min="4" max="4" width="16.7109375" customWidth="1"/>
    <col min="5" max="5" width="9" customWidth="1"/>
  </cols>
  <sheetData>
    <row r="1" spans="1:11" ht="12.75">
      <c r="A1" s="3"/>
      <c r="B1" s="4" t="s">
        <v>22</v>
      </c>
      <c r="C1" s="91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  <c r="H1" s="13"/>
      <c r="I1" s="13"/>
      <c r="J1" s="13"/>
      <c r="K1" s="13"/>
    </row>
    <row r="2" spans="1:11" ht="12.75">
      <c r="A2" s="3"/>
      <c r="B2" s="4" t="s">
        <v>24</v>
      </c>
      <c r="C2" s="91">
        <f>Kadar.ode.!C2</f>
        <v>7248261</v>
      </c>
      <c r="D2" s="6"/>
      <c r="E2" s="6"/>
      <c r="F2" s="6"/>
      <c r="G2" s="7"/>
      <c r="H2" s="13"/>
      <c r="I2" s="13"/>
      <c r="J2" s="13"/>
      <c r="K2" s="13"/>
    </row>
    <row r="3" spans="1:11" ht="12.75">
      <c r="A3" s="3"/>
      <c r="B3" s="4"/>
      <c r="C3" s="91"/>
      <c r="D3" s="6"/>
      <c r="E3" s="6"/>
      <c r="F3" s="6"/>
      <c r="G3" s="92"/>
      <c r="H3" s="13"/>
      <c r="I3" s="13"/>
      <c r="J3" s="13"/>
      <c r="K3" s="13"/>
    </row>
    <row r="4" spans="1:11" ht="14.25">
      <c r="A4" s="3"/>
      <c r="B4" s="4" t="s">
        <v>822</v>
      </c>
      <c r="C4" s="8" t="s">
        <v>16</v>
      </c>
      <c r="D4" s="9"/>
      <c r="E4" s="9"/>
      <c r="F4" s="10"/>
      <c r="G4" s="22"/>
      <c r="H4" s="22"/>
      <c r="I4" s="22"/>
      <c r="J4" s="22"/>
      <c r="K4" s="22"/>
    </row>
    <row r="5" spans="1:11">
      <c r="A5" s="93" t="s">
        <v>823</v>
      </c>
    </row>
    <row r="6" spans="1:11">
      <c r="A6" s="93" t="s">
        <v>824</v>
      </c>
    </row>
    <row r="7" spans="1:11" ht="51">
      <c r="A7" s="289" t="s">
        <v>164</v>
      </c>
      <c r="B7" s="289" t="s">
        <v>165</v>
      </c>
      <c r="C7" s="297" t="s">
        <v>162</v>
      </c>
      <c r="D7" s="290" t="s">
        <v>2429</v>
      </c>
      <c r="E7" s="290" t="s">
        <v>825</v>
      </c>
    </row>
    <row r="8" spans="1:11" ht="12.75">
      <c r="A8" s="291">
        <v>600030</v>
      </c>
      <c r="B8" s="288" t="s">
        <v>206</v>
      </c>
      <c r="C8" s="288" t="s">
        <v>159</v>
      </c>
      <c r="D8" s="288">
        <v>77</v>
      </c>
      <c r="E8" s="288">
        <v>170</v>
      </c>
    </row>
    <row r="9" spans="1:11" ht="12.75">
      <c r="A9" s="291"/>
      <c r="B9" s="288"/>
      <c r="C9" s="288" t="s">
        <v>2391</v>
      </c>
      <c r="D9" s="288">
        <v>4251</v>
      </c>
      <c r="E9" s="288">
        <v>1500</v>
      </c>
    </row>
    <row r="10" spans="1:11" ht="12.75">
      <c r="A10" s="291"/>
      <c r="B10" s="288"/>
      <c r="C10" s="288" t="s">
        <v>2390</v>
      </c>
      <c r="D10" s="288">
        <v>1460</v>
      </c>
      <c r="E10" s="288">
        <v>1488</v>
      </c>
    </row>
    <row r="11" spans="1:11" ht="12.75">
      <c r="A11" s="291">
        <v>600051</v>
      </c>
      <c r="B11" s="288" t="s">
        <v>207</v>
      </c>
      <c r="C11" s="288" t="s">
        <v>2391</v>
      </c>
      <c r="D11" s="288">
        <v>1755</v>
      </c>
      <c r="E11" s="288">
        <v>1500</v>
      </c>
    </row>
    <row r="12" spans="1:11" ht="12.75">
      <c r="A12" s="291"/>
      <c r="B12" s="288"/>
      <c r="C12" s="288" t="s">
        <v>2390</v>
      </c>
      <c r="D12" s="288">
        <v>0</v>
      </c>
      <c r="E12" s="288">
        <v>200</v>
      </c>
    </row>
    <row r="13" spans="1:11" ht="12.75">
      <c r="A13" s="291">
        <v>600120</v>
      </c>
      <c r="B13" s="288" t="s">
        <v>306</v>
      </c>
      <c r="C13" s="288" t="s">
        <v>159</v>
      </c>
      <c r="D13" s="288">
        <v>52</v>
      </c>
      <c r="E13" s="288">
        <v>600</v>
      </c>
    </row>
    <row r="14" spans="1:11" ht="12.75">
      <c r="A14" s="291"/>
      <c r="B14" s="288"/>
      <c r="C14" s="288" t="s">
        <v>2391</v>
      </c>
      <c r="D14" s="288">
        <v>45591</v>
      </c>
      <c r="E14" s="288">
        <v>36376</v>
      </c>
    </row>
    <row r="15" spans="1:11" ht="12.75">
      <c r="A15" s="291">
        <v>600124</v>
      </c>
      <c r="B15" s="288" t="s">
        <v>208</v>
      </c>
      <c r="C15" s="288" t="s">
        <v>159</v>
      </c>
      <c r="D15" s="288">
        <v>65</v>
      </c>
      <c r="E15" s="288">
        <v>600</v>
      </c>
    </row>
    <row r="16" spans="1:11" ht="12.75">
      <c r="A16" s="291"/>
      <c r="B16" s="288"/>
      <c r="C16" s="288" t="s">
        <v>2391</v>
      </c>
      <c r="D16" s="288">
        <v>34975</v>
      </c>
      <c r="E16" s="288">
        <v>36382</v>
      </c>
    </row>
    <row r="17" spans="1:5" ht="12.75">
      <c r="A17" s="291"/>
      <c r="B17" s="288"/>
      <c r="C17" s="288" t="s">
        <v>2390</v>
      </c>
      <c r="D17" s="288">
        <v>1841</v>
      </c>
      <c r="E17" s="288">
        <v>100</v>
      </c>
    </row>
    <row r="18" spans="1:5" ht="12.75">
      <c r="A18" s="291">
        <v>600307</v>
      </c>
      <c r="B18" s="288" t="s">
        <v>209</v>
      </c>
      <c r="C18" s="288" t="s">
        <v>159</v>
      </c>
      <c r="D18" s="288">
        <v>65</v>
      </c>
      <c r="E18" s="288">
        <v>600</v>
      </c>
    </row>
    <row r="19" spans="1:5" ht="12.75">
      <c r="A19" s="291"/>
      <c r="B19" s="288"/>
      <c r="C19" s="288" t="s">
        <v>2391</v>
      </c>
      <c r="D19" s="288">
        <v>45602</v>
      </c>
      <c r="E19" s="288">
        <v>36382</v>
      </c>
    </row>
    <row r="20" spans="1:5" ht="12.75">
      <c r="A20" s="291"/>
      <c r="B20" s="288"/>
      <c r="C20" s="288" t="s">
        <v>2390</v>
      </c>
      <c r="D20" s="288">
        <v>2187</v>
      </c>
      <c r="E20" s="288">
        <v>1000</v>
      </c>
    </row>
    <row r="21" spans="1:5" ht="12.75">
      <c r="A21" s="291">
        <v>600312</v>
      </c>
      <c r="B21" s="288" t="s">
        <v>210</v>
      </c>
      <c r="C21" s="288" t="s">
        <v>159</v>
      </c>
      <c r="D21" s="288">
        <v>65</v>
      </c>
      <c r="E21" s="288">
        <v>600</v>
      </c>
    </row>
    <row r="22" spans="1:5" ht="12.75">
      <c r="A22" s="291"/>
      <c r="B22" s="288"/>
      <c r="C22" s="288" t="s">
        <v>2391</v>
      </c>
      <c r="D22" s="288">
        <v>45558</v>
      </c>
      <c r="E22" s="288">
        <v>36382</v>
      </c>
    </row>
    <row r="23" spans="1:5" ht="12.75">
      <c r="A23" s="291"/>
      <c r="B23" s="288"/>
      <c r="C23" s="288" t="s">
        <v>2390</v>
      </c>
      <c r="D23" s="288">
        <v>2019</v>
      </c>
      <c r="E23" s="288">
        <v>1000</v>
      </c>
    </row>
    <row r="24" spans="1:5" ht="12.75">
      <c r="A24" s="291">
        <v>55032001</v>
      </c>
      <c r="B24" s="288" t="s">
        <v>434</v>
      </c>
      <c r="C24" s="288" t="s">
        <v>2395</v>
      </c>
      <c r="D24" s="288">
        <v>89</v>
      </c>
      <c r="E24" s="288">
        <v>35</v>
      </c>
    </row>
    <row r="25" spans="1:5" ht="12.75">
      <c r="A25" s="291">
        <v>56001001</v>
      </c>
      <c r="B25" s="288" t="s">
        <v>469</v>
      </c>
      <c r="C25" s="288" t="s">
        <v>2395</v>
      </c>
      <c r="D25" s="288">
        <v>0</v>
      </c>
      <c r="E25" s="288">
        <v>2</v>
      </c>
    </row>
    <row r="26" spans="1:5" ht="12.75">
      <c r="A26" s="291">
        <v>56001002</v>
      </c>
      <c r="B26" s="288" t="s">
        <v>470</v>
      </c>
      <c r="C26" s="288" t="s">
        <v>2395</v>
      </c>
      <c r="D26" s="288">
        <v>0</v>
      </c>
      <c r="E26" s="288">
        <v>2</v>
      </c>
    </row>
    <row r="27" spans="1:5" ht="12.75">
      <c r="A27" s="291">
        <v>56301001</v>
      </c>
      <c r="B27" s="288" t="s">
        <v>477</v>
      </c>
      <c r="C27" s="288" t="s">
        <v>2395</v>
      </c>
      <c r="D27" s="288">
        <v>0</v>
      </c>
      <c r="E27" s="288">
        <v>5</v>
      </c>
    </row>
    <row r="28" spans="1:5" ht="12.75">
      <c r="A28" s="291">
        <v>56301002</v>
      </c>
      <c r="B28" s="288" t="s">
        <v>483</v>
      </c>
      <c r="C28" s="288" t="s">
        <v>2395</v>
      </c>
      <c r="D28" s="288">
        <v>9</v>
      </c>
      <c r="E28" s="288">
        <v>10</v>
      </c>
    </row>
    <row r="29" spans="1:5" ht="12.75">
      <c r="A29" s="291">
        <v>56307001</v>
      </c>
      <c r="B29" s="288" t="s">
        <v>482</v>
      </c>
      <c r="C29" s="288" t="s">
        <v>2395</v>
      </c>
      <c r="D29" s="288">
        <v>9</v>
      </c>
      <c r="E29" s="288">
        <v>5</v>
      </c>
    </row>
    <row r="30" spans="1:5" ht="12.75">
      <c r="A30" s="291">
        <v>56401001</v>
      </c>
      <c r="B30" s="288" t="s">
        <v>486</v>
      </c>
      <c r="C30" s="288" t="s">
        <v>2395</v>
      </c>
      <c r="D30" s="288">
        <v>0</v>
      </c>
      <c r="E30" s="288">
        <v>5</v>
      </c>
    </row>
    <row r="31" spans="1:5" ht="12.75">
      <c r="A31" s="291">
        <v>56401002</v>
      </c>
      <c r="B31" s="288" t="s">
        <v>490</v>
      </c>
      <c r="C31" s="288" t="s">
        <v>2395</v>
      </c>
      <c r="D31" s="288">
        <v>3</v>
      </c>
      <c r="E31" s="288">
        <v>10</v>
      </c>
    </row>
    <row r="32" spans="1:5" ht="12.75">
      <c r="A32" s="291">
        <v>56407001</v>
      </c>
      <c r="B32" s="288" t="s">
        <v>489</v>
      </c>
      <c r="C32" s="288" t="s">
        <v>2395</v>
      </c>
      <c r="D32" s="288">
        <v>3</v>
      </c>
      <c r="E32" s="288">
        <v>5</v>
      </c>
    </row>
    <row r="33" spans="1:5" ht="12.75">
      <c r="A33" s="291">
        <v>57506001</v>
      </c>
      <c r="B33" s="288" t="s">
        <v>362</v>
      </c>
      <c r="C33" s="288" t="s">
        <v>2395</v>
      </c>
      <c r="D33" s="288">
        <v>0</v>
      </c>
      <c r="E33" s="288">
        <v>5</v>
      </c>
    </row>
    <row r="34" spans="1:5" ht="12.75">
      <c r="A34" s="291">
        <v>57506011</v>
      </c>
      <c r="B34" s="288" t="s">
        <v>366</v>
      </c>
      <c r="C34" s="288" t="s">
        <v>2395</v>
      </c>
      <c r="D34" s="288">
        <v>0</v>
      </c>
      <c r="E34" s="288">
        <v>5</v>
      </c>
    </row>
    <row r="35" spans="1:5" ht="12.75">
      <c r="A35" s="291">
        <v>57512031</v>
      </c>
      <c r="B35" s="288" t="s">
        <v>370</v>
      </c>
      <c r="C35" s="288" t="s">
        <v>2395</v>
      </c>
      <c r="D35" s="288">
        <v>13</v>
      </c>
      <c r="E35" s="288">
        <v>5</v>
      </c>
    </row>
    <row r="36" spans="1:5" ht="12.75">
      <c r="A36" s="291">
        <v>57518001</v>
      </c>
      <c r="B36" s="288" t="s">
        <v>374</v>
      </c>
      <c r="C36" s="288" t="s">
        <v>2395</v>
      </c>
      <c r="D36" s="288">
        <v>0</v>
      </c>
      <c r="E36" s="288">
        <v>5</v>
      </c>
    </row>
    <row r="37" spans="1:5" ht="12.75">
      <c r="A37" s="291">
        <v>57518011</v>
      </c>
      <c r="B37" s="288" t="s">
        <v>378</v>
      </c>
      <c r="C37" s="288" t="s">
        <v>2395</v>
      </c>
      <c r="D37" s="288">
        <v>36</v>
      </c>
      <c r="E37" s="288">
        <v>40</v>
      </c>
    </row>
    <row r="38" spans="1:5" ht="12.75">
      <c r="A38" s="291">
        <v>57518031</v>
      </c>
      <c r="B38" s="288" t="s">
        <v>382</v>
      </c>
      <c r="C38" s="288" t="s">
        <v>2395</v>
      </c>
      <c r="D38" s="288">
        <v>13</v>
      </c>
      <c r="E38" s="288">
        <v>15</v>
      </c>
    </row>
    <row r="39" spans="1:5" ht="12.75">
      <c r="A39" s="291">
        <v>57518041</v>
      </c>
      <c r="B39" s="288" t="s">
        <v>386</v>
      </c>
      <c r="C39" s="288" t="s">
        <v>2395</v>
      </c>
      <c r="D39" s="288">
        <v>17</v>
      </c>
      <c r="E39" s="288">
        <v>15</v>
      </c>
    </row>
    <row r="40" spans="1:5" ht="12.75">
      <c r="A40" s="291">
        <v>57700001</v>
      </c>
      <c r="B40" s="288" t="s">
        <v>390</v>
      </c>
      <c r="C40" s="288" t="s">
        <v>2395</v>
      </c>
      <c r="D40" s="288">
        <v>6</v>
      </c>
      <c r="E40" s="288">
        <v>10</v>
      </c>
    </row>
    <row r="41" spans="1:5" ht="12.75">
      <c r="A41" s="291">
        <v>57712001</v>
      </c>
      <c r="B41" s="288" t="s">
        <v>394</v>
      </c>
      <c r="C41" s="288" t="s">
        <v>2395</v>
      </c>
      <c r="D41" s="288">
        <v>6</v>
      </c>
      <c r="E41" s="288">
        <v>10</v>
      </c>
    </row>
    <row r="42" spans="1:5" ht="12.75">
      <c r="A42" s="291">
        <v>57715001</v>
      </c>
      <c r="B42" s="288" t="s">
        <v>398</v>
      </c>
      <c r="C42" s="288" t="s">
        <v>2395</v>
      </c>
      <c r="D42" s="288">
        <v>21</v>
      </c>
      <c r="E42" s="288">
        <v>20</v>
      </c>
    </row>
    <row r="43" spans="1:5" ht="12.75">
      <c r="A43" s="291">
        <v>57901001</v>
      </c>
      <c r="B43" s="288" t="s">
        <v>402</v>
      </c>
      <c r="C43" s="288" t="s">
        <v>2395</v>
      </c>
      <c r="D43" s="288">
        <v>0</v>
      </c>
      <c r="E43" s="288">
        <v>2</v>
      </c>
    </row>
    <row r="44" spans="1:5" ht="12.75">
      <c r="A44" s="291">
        <v>57903001</v>
      </c>
      <c r="B44" s="288" t="s">
        <v>406</v>
      </c>
      <c r="C44" s="288" t="s">
        <v>2395</v>
      </c>
      <c r="D44" s="288">
        <v>4</v>
      </c>
      <c r="E44" s="288">
        <v>5</v>
      </c>
    </row>
    <row r="45" spans="1:5" ht="12.75">
      <c r="A45" s="291">
        <v>58100001</v>
      </c>
      <c r="B45" s="288" t="s">
        <v>410</v>
      </c>
      <c r="C45" s="288" t="s">
        <v>2395</v>
      </c>
      <c r="D45" s="288">
        <v>21</v>
      </c>
      <c r="E45" s="288">
        <v>20</v>
      </c>
    </row>
    <row r="46" spans="1:5" ht="12.75">
      <c r="A46" s="291">
        <v>58103001</v>
      </c>
      <c r="B46" s="288" t="s">
        <v>414</v>
      </c>
      <c r="C46" s="288" t="s">
        <v>2395</v>
      </c>
      <c r="D46" s="288">
        <v>3</v>
      </c>
      <c r="E46" s="288">
        <v>5</v>
      </c>
    </row>
    <row r="47" spans="1:5" ht="12.75">
      <c r="A47" s="291">
        <v>58106001</v>
      </c>
      <c r="B47" s="288" t="s">
        <v>418</v>
      </c>
      <c r="C47" s="288" t="s">
        <v>2395</v>
      </c>
      <c r="D47" s="288">
        <v>50</v>
      </c>
      <c r="E47" s="288">
        <v>55</v>
      </c>
    </row>
    <row r="48" spans="1:5" ht="12.75">
      <c r="A48" s="291">
        <v>58500001</v>
      </c>
      <c r="B48" s="288" t="s">
        <v>422</v>
      </c>
      <c r="C48" s="288" t="s">
        <v>2395</v>
      </c>
      <c r="D48" s="288">
        <v>291</v>
      </c>
      <c r="E48" s="288">
        <v>250</v>
      </c>
    </row>
    <row r="49" spans="1:5" ht="12.75">
      <c r="A49" s="291">
        <v>58700001</v>
      </c>
      <c r="B49" s="288" t="s">
        <v>426</v>
      </c>
      <c r="C49" s="288" t="s">
        <v>2395</v>
      </c>
      <c r="D49" s="288">
        <v>4</v>
      </c>
      <c r="E49" s="288">
        <v>5</v>
      </c>
    </row>
    <row r="50" spans="1:5" ht="12.75">
      <c r="A50" s="291">
        <v>58900001</v>
      </c>
      <c r="B50" s="288" t="s">
        <v>430</v>
      </c>
      <c r="C50" s="288" t="s">
        <v>2395</v>
      </c>
      <c r="D50" s="288">
        <v>0</v>
      </c>
      <c r="E50" s="288">
        <v>5</v>
      </c>
    </row>
    <row r="51" spans="1:5" ht="12.75">
      <c r="A51" s="291">
        <v>60503001</v>
      </c>
      <c r="B51" s="288" t="s">
        <v>283</v>
      </c>
      <c r="C51" s="288" t="s">
        <v>2391</v>
      </c>
      <c r="D51" s="288">
        <v>19</v>
      </c>
      <c r="E51" s="288">
        <v>100</v>
      </c>
    </row>
    <row r="52" spans="1:5" ht="12.75">
      <c r="A52" s="291">
        <v>92179001</v>
      </c>
      <c r="B52" s="288" t="s">
        <v>191</v>
      </c>
      <c r="C52" s="288" t="s">
        <v>159</v>
      </c>
      <c r="D52" s="288">
        <v>0</v>
      </c>
      <c r="E52" s="288">
        <v>5</v>
      </c>
    </row>
    <row r="53" spans="1:5" ht="12.75">
      <c r="A53" s="291"/>
      <c r="B53" s="288"/>
      <c r="C53" s="288" t="s">
        <v>2391</v>
      </c>
      <c r="D53" s="288">
        <v>0</v>
      </c>
      <c r="E53" s="288">
        <v>10</v>
      </c>
    </row>
    <row r="54" spans="1:5" ht="12.75">
      <c r="A54" s="291"/>
      <c r="B54" s="288"/>
      <c r="C54" s="288" t="s">
        <v>2390</v>
      </c>
      <c r="D54" s="288">
        <v>0</v>
      </c>
      <c r="E54" s="288">
        <v>5</v>
      </c>
    </row>
    <row r="55" spans="1:5" ht="12.75">
      <c r="A55" s="291">
        <v>92179002</v>
      </c>
      <c r="B55" s="288" t="s">
        <v>192</v>
      </c>
      <c r="C55" s="288" t="s">
        <v>159</v>
      </c>
      <c r="D55" s="288">
        <v>0</v>
      </c>
      <c r="E55" s="288">
        <v>5</v>
      </c>
    </row>
    <row r="56" spans="1:5" ht="12.75">
      <c r="A56" s="291"/>
      <c r="B56" s="288"/>
      <c r="C56" s="288" t="s">
        <v>2391</v>
      </c>
      <c r="D56" s="288">
        <v>0</v>
      </c>
      <c r="E56" s="288">
        <v>2</v>
      </c>
    </row>
    <row r="57" spans="1:5" ht="12.75">
      <c r="A57" s="291"/>
      <c r="B57" s="288"/>
      <c r="C57" s="288" t="s">
        <v>2390</v>
      </c>
      <c r="D57" s="288">
        <v>0</v>
      </c>
      <c r="E57" s="288">
        <v>20</v>
      </c>
    </row>
    <row r="58" spans="1:5" ht="12.75">
      <c r="A58" s="291" t="s">
        <v>168</v>
      </c>
      <c r="B58" s="288" t="s">
        <v>169</v>
      </c>
      <c r="C58" s="288" t="s">
        <v>2391</v>
      </c>
      <c r="D58" s="288">
        <v>1735</v>
      </c>
      <c r="E58" s="288">
        <v>1900</v>
      </c>
    </row>
    <row r="59" spans="1:5" ht="12.75">
      <c r="A59" s="291"/>
      <c r="B59" s="288"/>
      <c r="C59" s="288" t="s">
        <v>2390</v>
      </c>
      <c r="D59" s="288">
        <v>1041</v>
      </c>
      <c r="E59" s="288">
        <v>750</v>
      </c>
    </row>
    <row r="60" spans="1:5" ht="12.75">
      <c r="A60" s="291"/>
      <c r="B60" s="288"/>
      <c r="C60" s="288" t="s">
        <v>57</v>
      </c>
      <c r="D60" s="288">
        <v>3616</v>
      </c>
      <c r="E60" s="288">
        <v>2200</v>
      </c>
    </row>
    <row r="61" spans="1:5" ht="12.75">
      <c r="A61" s="291" t="s">
        <v>170</v>
      </c>
      <c r="B61" s="288" t="s">
        <v>171</v>
      </c>
      <c r="C61" s="288" t="s">
        <v>2391</v>
      </c>
      <c r="D61" s="288">
        <v>704</v>
      </c>
      <c r="E61" s="288">
        <v>600</v>
      </c>
    </row>
    <row r="62" spans="1:5" ht="12.75">
      <c r="A62" s="291"/>
      <c r="B62" s="288"/>
      <c r="C62" s="288" t="s">
        <v>2390</v>
      </c>
      <c r="D62" s="288">
        <v>1220</v>
      </c>
      <c r="E62" s="288">
        <v>900</v>
      </c>
    </row>
    <row r="63" spans="1:5" ht="12.75">
      <c r="A63" s="291"/>
      <c r="B63" s="288"/>
      <c r="C63" s="288" t="s">
        <v>57</v>
      </c>
      <c r="D63" s="288">
        <v>857</v>
      </c>
      <c r="E63" s="288">
        <v>1200</v>
      </c>
    </row>
    <row r="64" spans="1:5" ht="12.75">
      <c r="A64" s="291" t="s">
        <v>172</v>
      </c>
      <c r="B64" s="288" t="s">
        <v>173</v>
      </c>
      <c r="C64" s="288" t="s">
        <v>2391</v>
      </c>
      <c r="D64" s="288">
        <v>54</v>
      </c>
      <c r="E64" s="288">
        <v>40</v>
      </c>
    </row>
    <row r="65" spans="1:5" ht="12.75">
      <c r="A65" s="291" t="s">
        <v>245</v>
      </c>
      <c r="B65" s="288" t="s">
        <v>246</v>
      </c>
      <c r="C65" s="288" t="s">
        <v>2391</v>
      </c>
      <c r="D65" s="288">
        <v>1728</v>
      </c>
      <c r="E65" s="288">
        <v>2000</v>
      </c>
    </row>
    <row r="66" spans="1:5" ht="12.75">
      <c r="A66" s="291" t="s">
        <v>177</v>
      </c>
      <c r="B66" s="288" t="s">
        <v>178</v>
      </c>
      <c r="C66" s="288" t="s">
        <v>159</v>
      </c>
      <c r="D66" s="288">
        <v>17</v>
      </c>
      <c r="E66" s="288">
        <v>7</v>
      </c>
    </row>
    <row r="67" spans="1:5" ht="12.75">
      <c r="A67" s="291"/>
      <c r="B67" s="288"/>
      <c r="C67" s="288" t="s">
        <v>2390</v>
      </c>
      <c r="D67" s="288">
        <v>242</v>
      </c>
      <c r="E67" s="288">
        <v>171</v>
      </c>
    </row>
    <row r="68" spans="1:5" ht="12.75">
      <c r="A68" s="291" t="s">
        <v>247</v>
      </c>
      <c r="B68" s="288" t="s">
        <v>248</v>
      </c>
      <c r="C68" s="288" t="s">
        <v>2391</v>
      </c>
      <c r="D68" s="288">
        <v>0</v>
      </c>
      <c r="E68" s="288">
        <v>15</v>
      </c>
    </row>
    <row r="69" spans="1:5" ht="12.75">
      <c r="A69" s="291" t="s">
        <v>249</v>
      </c>
      <c r="B69" s="288" t="s">
        <v>250</v>
      </c>
      <c r="C69" s="288" t="s">
        <v>2391</v>
      </c>
      <c r="D69" s="288">
        <v>246</v>
      </c>
      <c r="E69" s="288">
        <v>80</v>
      </c>
    </row>
    <row r="70" spans="1:5" ht="12.75">
      <c r="A70" s="291" t="s">
        <v>251</v>
      </c>
      <c r="B70" s="288" t="s">
        <v>252</v>
      </c>
      <c r="C70" s="288" t="s">
        <v>159</v>
      </c>
      <c r="D70" s="288">
        <v>0</v>
      </c>
      <c r="E70" s="288">
        <v>5</v>
      </c>
    </row>
    <row r="71" spans="1:5" ht="12.75">
      <c r="A71" s="291"/>
      <c r="B71" s="288"/>
      <c r="C71" s="288" t="s">
        <v>2391</v>
      </c>
      <c r="D71" s="288">
        <v>0</v>
      </c>
      <c r="E71" s="288">
        <v>100</v>
      </c>
    </row>
    <row r="72" spans="1:5" ht="12.75">
      <c r="A72" s="291" t="s">
        <v>179</v>
      </c>
      <c r="B72" s="288" t="s">
        <v>180</v>
      </c>
      <c r="C72" s="288" t="s">
        <v>159</v>
      </c>
      <c r="D72" s="288">
        <v>0</v>
      </c>
      <c r="E72" s="288">
        <v>30</v>
      </c>
    </row>
    <row r="73" spans="1:5" ht="12.75">
      <c r="A73" s="291"/>
      <c r="B73" s="288"/>
      <c r="C73" s="288" t="s">
        <v>2391</v>
      </c>
      <c r="D73" s="288">
        <v>0</v>
      </c>
      <c r="E73" s="288">
        <v>1220</v>
      </c>
    </row>
    <row r="74" spans="1:5" ht="12.75">
      <c r="A74" s="291"/>
      <c r="B74" s="288"/>
      <c r="C74" s="288" t="s">
        <v>2390</v>
      </c>
      <c r="D74" s="288">
        <v>0</v>
      </c>
      <c r="E74" s="288">
        <v>32</v>
      </c>
    </row>
    <row r="75" spans="1:5" ht="12.75">
      <c r="A75" s="291" t="s">
        <v>181</v>
      </c>
      <c r="B75" s="288" t="s">
        <v>182</v>
      </c>
      <c r="C75" s="288" t="s">
        <v>159</v>
      </c>
      <c r="D75" s="288">
        <v>0</v>
      </c>
      <c r="E75" s="288">
        <v>30</v>
      </c>
    </row>
    <row r="76" spans="1:5" ht="12.75">
      <c r="A76" s="291"/>
      <c r="B76" s="288"/>
      <c r="C76" s="288" t="s">
        <v>2391</v>
      </c>
      <c r="D76" s="288">
        <v>0</v>
      </c>
      <c r="E76" s="288">
        <v>1220</v>
      </c>
    </row>
    <row r="77" spans="1:5" ht="12.75">
      <c r="A77" s="291"/>
      <c r="B77" s="288"/>
      <c r="C77" s="288" t="s">
        <v>2390</v>
      </c>
      <c r="D77" s="288">
        <v>0</v>
      </c>
      <c r="E77" s="288">
        <v>32</v>
      </c>
    </row>
    <row r="78" spans="1:5" ht="12.75">
      <c r="A78" s="291" t="s">
        <v>183</v>
      </c>
      <c r="B78" s="288" t="s">
        <v>184</v>
      </c>
      <c r="C78" s="288" t="s">
        <v>159</v>
      </c>
      <c r="D78" s="288">
        <v>133</v>
      </c>
      <c r="E78" s="288">
        <v>236</v>
      </c>
    </row>
    <row r="79" spans="1:5" ht="12.75">
      <c r="A79" s="291"/>
      <c r="B79" s="288"/>
      <c r="C79" s="288" t="s">
        <v>2391</v>
      </c>
      <c r="D79" s="288">
        <v>4328</v>
      </c>
      <c r="E79" s="288">
        <v>4500</v>
      </c>
    </row>
    <row r="80" spans="1:5" ht="12.75">
      <c r="A80" s="291"/>
      <c r="B80" s="288"/>
      <c r="C80" s="288" t="s">
        <v>2390</v>
      </c>
      <c r="D80" s="288">
        <v>698</v>
      </c>
      <c r="E80" s="288">
        <v>798</v>
      </c>
    </row>
    <row r="81" spans="1:5" ht="12.75">
      <c r="A81" s="291"/>
      <c r="B81" s="288"/>
      <c r="C81" s="288" t="s">
        <v>57</v>
      </c>
      <c r="D81" s="288">
        <v>85</v>
      </c>
      <c r="E81" s="288">
        <v>20</v>
      </c>
    </row>
    <row r="82" spans="1:5" ht="12.75">
      <c r="A82" s="291" t="s">
        <v>344</v>
      </c>
      <c r="B82" s="288" t="s">
        <v>345</v>
      </c>
      <c r="C82" s="288" t="s">
        <v>159</v>
      </c>
      <c r="D82" s="288">
        <v>74</v>
      </c>
      <c r="E82" s="288">
        <v>94</v>
      </c>
    </row>
    <row r="83" spans="1:5" ht="12.75">
      <c r="A83" s="291"/>
      <c r="B83" s="288"/>
      <c r="C83" s="288" t="s">
        <v>57</v>
      </c>
      <c r="D83" s="288">
        <v>193</v>
      </c>
      <c r="E83" s="288">
        <v>110</v>
      </c>
    </row>
    <row r="84" spans="1:5" ht="12.75">
      <c r="A84" s="291" t="s">
        <v>462</v>
      </c>
      <c r="B84" s="288" t="s">
        <v>463</v>
      </c>
      <c r="C84" s="288" t="s">
        <v>2395</v>
      </c>
      <c r="D84" s="288">
        <v>10</v>
      </c>
      <c r="E84" s="288">
        <v>30</v>
      </c>
    </row>
    <row r="85" spans="1:5" ht="12.75">
      <c r="A85" s="291" t="s">
        <v>346</v>
      </c>
      <c r="B85" s="288" t="s">
        <v>347</v>
      </c>
      <c r="C85" s="288" t="s">
        <v>159</v>
      </c>
      <c r="D85" s="288">
        <v>109</v>
      </c>
      <c r="E85" s="288">
        <v>108</v>
      </c>
    </row>
    <row r="86" spans="1:5" ht="12.75">
      <c r="A86" s="291"/>
      <c r="B86" s="288"/>
      <c r="C86" s="288" t="s">
        <v>57</v>
      </c>
      <c r="D86" s="288">
        <v>465</v>
      </c>
      <c r="E86" s="288">
        <v>320</v>
      </c>
    </row>
    <row r="87" spans="1:5" ht="12.75">
      <c r="A87" s="291" t="s">
        <v>348</v>
      </c>
      <c r="B87" s="288" t="s">
        <v>349</v>
      </c>
      <c r="C87" s="288" t="s">
        <v>159</v>
      </c>
      <c r="D87" s="288">
        <v>36</v>
      </c>
      <c r="E87" s="288">
        <v>30</v>
      </c>
    </row>
    <row r="88" spans="1:5" ht="12.75">
      <c r="A88" s="291"/>
      <c r="B88" s="288"/>
      <c r="C88" s="288" t="s">
        <v>57</v>
      </c>
      <c r="D88" s="288">
        <v>184</v>
      </c>
      <c r="E88" s="288">
        <v>140</v>
      </c>
    </row>
    <row r="89" spans="1:5" ht="12.75">
      <c r="A89" s="291" t="s">
        <v>185</v>
      </c>
      <c r="B89" s="288" t="s">
        <v>186</v>
      </c>
      <c r="C89" s="288" t="s">
        <v>159</v>
      </c>
      <c r="D89" s="288">
        <v>487</v>
      </c>
      <c r="E89" s="288">
        <v>430</v>
      </c>
    </row>
    <row r="90" spans="1:5" ht="12.75">
      <c r="A90" s="291"/>
      <c r="B90" s="288"/>
      <c r="C90" s="288" t="s">
        <v>2391</v>
      </c>
      <c r="D90" s="288">
        <v>3131</v>
      </c>
      <c r="E90" s="288">
        <v>2920</v>
      </c>
    </row>
    <row r="91" spans="1:5" ht="12.75">
      <c r="A91" s="291"/>
      <c r="B91" s="288"/>
      <c r="C91" s="288" t="s">
        <v>2390</v>
      </c>
      <c r="D91" s="288">
        <v>91</v>
      </c>
      <c r="E91" s="288">
        <v>42</v>
      </c>
    </row>
    <row r="92" spans="1:5" ht="12.75">
      <c r="A92" s="291"/>
      <c r="B92" s="288"/>
      <c r="C92" s="288" t="s">
        <v>57</v>
      </c>
      <c r="D92" s="288">
        <v>4596</v>
      </c>
      <c r="E92" s="288">
        <v>5618</v>
      </c>
    </row>
    <row r="93" spans="1:5" ht="12.75">
      <c r="A93" s="291" t="s">
        <v>253</v>
      </c>
      <c r="B93" s="288" t="s">
        <v>254</v>
      </c>
      <c r="C93" s="288" t="s">
        <v>2391</v>
      </c>
      <c r="D93" s="288">
        <v>1860</v>
      </c>
      <c r="E93" s="288">
        <v>1000</v>
      </c>
    </row>
    <row r="94" spans="1:5" ht="12.75">
      <c r="A94" s="291"/>
      <c r="B94" s="288"/>
      <c r="C94" s="288" t="s">
        <v>57</v>
      </c>
      <c r="D94" s="288">
        <v>544</v>
      </c>
      <c r="E94" s="288">
        <v>300</v>
      </c>
    </row>
    <row r="95" spans="1:5" ht="12.75">
      <c r="A95" s="291" t="s">
        <v>187</v>
      </c>
      <c r="B95" s="288" t="s">
        <v>188</v>
      </c>
      <c r="C95" s="288" t="s">
        <v>159</v>
      </c>
      <c r="D95" s="288">
        <v>2</v>
      </c>
      <c r="E95" s="288">
        <v>10</v>
      </c>
    </row>
    <row r="96" spans="1:5" ht="12.75">
      <c r="A96" s="291"/>
      <c r="B96" s="288"/>
      <c r="C96" s="288" t="s">
        <v>2391</v>
      </c>
      <c r="D96" s="288">
        <v>66</v>
      </c>
      <c r="E96" s="288">
        <v>130</v>
      </c>
    </row>
    <row r="97" spans="1:5" ht="12.75">
      <c r="A97" s="291"/>
      <c r="B97" s="288"/>
      <c r="C97" s="288" t="s">
        <v>2390</v>
      </c>
      <c r="D97" s="288">
        <v>116</v>
      </c>
      <c r="E97" s="288">
        <v>200</v>
      </c>
    </row>
    <row r="98" spans="1:5" ht="12.75">
      <c r="A98" s="291" t="s">
        <v>255</v>
      </c>
      <c r="B98" s="288" t="s">
        <v>256</v>
      </c>
      <c r="C98" s="288" t="s">
        <v>2391</v>
      </c>
      <c r="D98" s="288">
        <v>18</v>
      </c>
      <c r="E98" s="288">
        <v>30</v>
      </c>
    </row>
    <row r="99" spans="1:5" ht="12.75">
      <c r="A99" s="291" t="s">
        <v>350</v>
      </c>
      <c r="B99" s="288" t="s">
        <v>351</v>
      </c>
      <c r="C99" s="288" t="s">
        <v>57</v>
      </c>
      <c r="D99" s="288">
        <v>72</v>
      </c>
      <c r="E99" s="288">
        <v>50</v>
      </c>
    </row>
    <row r="100" spans="1:5" ht="12.75">
      <c r="A100" s="291" t="s">
        <v>286</v>
      </c>
      <c r="B100" s="288" t="s">
        <v>287</v>
      </c>
      <c r="C100" s="288" t="s">
        <v>2391</v>
      </c>
      <c r="D100" s="288">
        <v>0</v>
      </c>
      <c r="E100" s="288">
        <v>20</v>
      </c>
    </row>
    <row r="101" spans="1:5" ht="12.75">
      <c r="A101" s="291"/>
      <c r="B101" s="288"/>
      <c r="C101" s="288" t="s">
        <v>57</v>
      </c>
      <c r="D101" s="288">
        <v>0</v>
      </c>
      <c r="E101" s="288">
        <v>10</v>
      </c>
    </row>
    <row r="102" spans="1:5" ht="12.75">
      <c r="A102" s="291" t="s">
        <v>288</v>
      </c>
      <c r="B102" s="288" t="s">
        <v>289</v>
      </c>
      <c r="C102" s="288" t="s">
        <v>2391</v>
      </c>
      <c r="D102" s="288">
        <v>18</v>
      </c>
      <c r="E102" s="288">
        <v>20</v>
      </c>
    </row>
    <row r="103" spans="1:5" ht="12.75">
      <c r="A103" s="291"/>
      <c r="B103" s="288"/>
      <c r="C103" s="288" t="s">
        <v>57</v>
      </c>
      <c r="D103" s="288">
        <v>12</v>
      </c>
      <c r="E103" s="288">
        <v>10</v>
      </c>
    </row>
    <row r="104" spans="1:5" ht="12.75">
      <c r="A104" s="291" t="s">
        <v>290</v>
      </c>
      <c r="B104" s="288" t="s">
        <v>291</v>
      </c>
      <c r="C104" s="288" t="s">
        <v>2391</v>
      </c>
      <c r="D104" s="288">
        <v>0</v>
      </c>
      <c r="E104" s="288">
        <v>90</v>
      </c>
    </row>
    <row r="105" spans="1:5" ht="12.75">
      <c r="A105" s="291"/>
      <c r="B105" s="288"/>
      <c r="C105" s="288" t="s">
        <v>57</v>
      </c>
      <c r="D105" s="288">
        <v>0</v>
      </c>
      <c r="E105" s="288">
        <v>30</v>
      </c>
    </row>
    <row r="106" spans="1:5" ht="12.75">
      <c r="A106" s="291" t="s">
        <v>189</v>
      </c>
      <c r="B106" s="288" t="s">
        <v>190</v>
      </c>
      <c r="C106" s="288" t="s">
        <v>159</v>
      </c>
      <c r="D106" s="288">
        <v>144</v>
      </c>
      <c r="E106" s="288">
        <v>233</v>
      </c>
    </row>
    <row r="107" spans="1:5" ht="12.75">
      <c r="A107" s="291"/>
      <c r="B107" s="288"/>
      <c r="C107" s="288" t="s">
        <v>2391</v>
      </c>
      <c r="D107" s="288">
        <v>6481</v>
      </c>
      <c r="E107" s="288">
        <v>4650</v>
      </c>
    </row>
    <row r="108" spans="1:5" ht="12.75">
      <c r="A108" s="291"/>
      <c r="B108" s="288"/>
      <c r="C108" s="288" t="s">
        <v>2390</v>
      </c>
      <c r="D108" s="288">
        <v>150</v>
      </c>
      <c r="E108" s="288">
        <v>60</v>
      </c>
    </row>
    <row r="109" spans="1:5" ht="12.75">
      <c r="A109" s="291"/>
      <c r="B109" s="288"/>
      <c r="C109" s="288" t="s">
        <v>57</v>
      </c>
      <c r="D109" s="288">
        <v>2717</v>
      </c>
      <c r="E109" s="288">
        <v>1840</v>
      </c>
    </row>
    <row r="110" spans="1:5" ht="12.75">
      <c r="A110" s="291" t="s">
        <v>292</v>
      </c>
      <c r="B110" s="288" t="s">
        <v>293</v>
      </c>
      <c r="C110" s="288" t="s">
        <v>2391</v>
      </c>
      <c r="D110" s="288">
        <v>77</v>
      </c>
      <c r="E110" s="288">
        <v>40</v>
      </c>
    </row>
    <row r="111" spans="1:5" ht="12.75">
      <c r="A111" s="291"/>
      <c r="B111" s="288"/>
      <c r="C111" s="288" t="s">
        <v>57</v>
      </c>
      <c r="D111" s="288">
        <v>172</v>
      </c>
      <c r="E111" s="288">
        <v>95</v>
      </c>
    </row>
    <row r="112" spans="1:5" ht="12.75">
      <c r="A112" s="291" t="s">
        <v>257</v>
      </c>
      <c r="B112" s="288" t="s">
        <v>258</v>
      </c>
      <c r="C112" s="288" t="s">
        <v>2391</v>
      </c>
      <c r="D112" s="288">
        <v>0</v>
      </c>
      <c r="E112" s="288">
        <v>2</v>
      </c>
    </row>
    <row r="113" spans="1:5" ht="12.75">
      <c r="A113" s="291" t="s">
        <v>294</v>
      </c>
      <c r="B113" s="288" t="s">
        <v>295</v>
      </c>
      <c r="C113" s="288" t="s">
        <v>2391</v>
      </c>
      <c r="D113" s="288">
        <v>4</v>
      </c>
      <c r="E113" s="288">
        <v>2</v>
      </c>
    </row>
    <row r="114" spans="1:5" ht="12.75">
      <c r="A114" s="291"/>
      <c r="B114" s="288"/>
      <c r="C114" s="288" t="s">
        <v>57</v>
      </c>
      <c r="D114" s="288">
        <v>2</v>
      </c>
      <c r="E114" s="288">
        <v>2</v>
      </c>
    </row>
    <row r="115" spans="1:5" ht="12.75">
      <c r="A115" s="291" t="s">
        <v>296</v>
      </c>
      <c r="B115" s="288" t="s">
        <v>297</v>
      </c>
      <c r="C115" s="288" t="s">
        <v>2391</v>
      </c>
      <c r="D115" s="288">
        <v>9</v>
      </c>
      <c r="E115" s="288">
        <v>2</v>
      </c>
    </row>
    <row r="116" spans="1:5" ht="12.75">
      <c r="A116" s="291"/>
      <c r="B116" s="288"/>
      <c r="C116" s="288" t="s">
        <v>57</v>
      </c>
      <c r="D116" s="288">
        <v>1</v>
      </c>
      <c r="E116" s="288">
        <v>2</v>
      </c>
    </row>
    <row r="117" spans="1:5" ht="12.75">
      <c r="A117" s="291" t="s">
        <v>204</v>
      </c>
      <c r="B117" s="288" t="s">
        <v>205</v>
      </c>
      <c r="C117" s="288" t="s">
        <v>2391</v>
      </c>
      <c r="D117" s="288">
        <v>392</v>
      </c>
      <c r="E117" s="288">
        <v>100</v>
      </c>
    </row>
    <row r="118" spans="1:5" ht="12.75">
      <c r="A118" s="291"/>
      <c r="B118" s="288"/>
      <c r="C118" s="288" t="s">
        <v>2390</v>
      </c>
      <c r="D118" s="288">
        <v>14</v>
      </c>
      <c r="E118" s="288">
        <v>10</v>
      </c>
    </row>
    <row r="119" spans="1:5" ht="12.75">
      <c r="A119" s="291"/>
      <c r="B119" s="288"/>
      <c r="C119" s="288" t="s">
        <v>57</v>
      </c>
      <c r="D119" s="288">
        <v>84</v>
      </c>
      <c r="E119" s="288">
        <v>25</v>
      </c>
    </row>
    <row r="120" spans="1:5" ht="12.75">
      <c r="A120" s="291" t="s">
        <v>259</v>
      </c>
      <c r="B120" s="288" t="s">
        <v>260</v>
      </c>
      <c r="C120" s="288" t="s">
        <v>2391</v>
      </c>
      <c r="D120" s="288">
        <v>38</v>
      </c>
      <c r="E120" s="288">
        <v>30</v>
      </c>
    </row>
    <row r="121" spans="1:5" ht="12.75">
      <c r="A121" s="291" t="s">
        <v>261</v>
      </c>
      <c r="B121" s="288" t="s">
        <v>262</v>
      </c>
      <c r="C121" s="288" t="s">
        <v>2391</v>
      </c>
      <c r="D121" s="288">
        <v>288</v>
      </c>
      <c r="E121" s="288">
        <v>201</v>
      </c>
    </row>
    <row r="122" spans="1:5" ht="12.75">
      <c r="A122" s="291"/>
      <c r="B122" s="288"/>
      <c r="C122" s="288" t="s">
        <v>57</v>
      </c>
      <c r="D122" s="288">
        <v>112</v>
      </c>
      <c r="E122" s="288">
        <v>62</v>
      </c>
    </row>
    <row r="123" spans="1:5" ht="12.75">
      <c r="A123" s="291" t="s">
        <v>298</v>
      </c>
      <c r="B123" s="288" t="s">
        <v>299</v>
      </c>
      <c r="C123" s="288" t="s">
        <v>2391</v>
      </c>
      <c r="D123" s="288">
        <v>11</v>
      </c>
      <c r="E123" s="288">
        <v>15</v>
      </c>
    </row>
    <row r="124" spans="1:5" ht="12.75">
      <c r="A124" s="291" t="s">
        <v>300</v>
      </c>
      <c r="B124" s="288" t="s">
        <v>301</v>
      </c>
      <c r="C124" s="288" t="s">
        <v>2391</v>
      </c>
      <c r="D124" s="288">
        <v>0</v>
      </c>
      <c r="E124" s="288">
        <v>2</v>
      </c>
    </row>
    <row r="125" spans="1:5" ht="12.75">
      <c r="A125" s="291" t="s">
        <v>263</v>
      </c>
      <c r="B125" s="288" t="s">
        <v>264</v>
      </c>
      <c r="C125" s="288" t="s">
        <v>159</v>
      </c>
      <c r="D125" s="288">
        <v>0</v>
      </c>
      <c r="E125" s="288">
        <v>15</v>
      </c>
    </row>
    <row r="126" spans="1:5" ht="12.75">
      <c r="A126" s="291"/>
      <c r="B126" s="288"/>
      <c r="C126" s="288" t="s">
        <v>2391</v>
      </c>
      <c r="D126" s="288">
        <v>56</v>
      </c>
      <c r="E126" s="288">
        <v>70</v>
      </c>
    </row>
    <row r="127" spans="1:5" ht="12.75">
      <c r="A127" s="291" t="s">
        <v>302</v>
      </c>
      <c r="B127" s="288" t="s">
        <v>303</v>
      </c>
      <c r="C127" s="288" t="s">
        <v>159</v>
      </c>
      <c r="D127" s="288">
        <v>2</v>
      </c>
      <c r="E127" s="288">
        <v>22</v>
      </c>
    </row>
    <row r="128" spans="1:5" ht="12.75">
      <c r="A128" s="291"/>
      <c r="B128" s="288"/>
      <c r="C128" s="288" t="s">
        <v>2391</v>
      </c>
      <c r="D128" s="288">
        <v>84</v>
      </c>
      <c r="E128" s="288">
        <v>98</v>
      </c>
    </row>
    <row r="129" spans="1:5" ht="12.75">
      <c r="A129" s="291" t="s">
        <v>304</v>
      </c>
      <c r="B129" s="288" t="s">
        <v>305</v>
      </c>
      <c r="C129" s="288" t="s">
        <v>2391</v>
      </c>
      <c r="D129" s="288">
        <v>0</v>
      </c>
      <c r="E129" s="288">
        <v>3</v>
      </c>
    </row>
    <row r="130" spans="1:5" ht="12.75">
      <c r="A130" s="291" t="s">
        <v>265</v>
      </c>
      <c r="B130" s="288" t="s">
        <v>266</v>
      </c>
      <c r="C130" s="288" t="s">
        <v>2391</v>
      </c>
      <c r="D130" s="288">
        <v>3</v>
      </c>
      <c r="E130" s="288">
        <v>15</v>
      </c>
    </row>
    <row r="131" spans="1:5" ht="12.75">
      <c r="A131" s="291" t="s">
        <v>267</v>
      </c>
      <c r="B131" s="288" t="s">
        <v>268</v>
      </c>
      <c r="C131" s="288" t="s">
        <v>159</v>
      </c>
      <c r="D131" s="288">
        <v>3</v>
      </c>
      <c r="E131" s="288">
        <v>5</v>
      </c>
    </row>
    <row r="132" spans="1:5" ht="12.75">
      <c r="A132" s="291"/>
      <c r="B132" s="288"/>
      <c r="C132" s="288" t="s">
        <v>2391</v>
      </c>
      <c r="D132" s="288">
        <v>302</v>
      </c>
      <c r="E132" s="288">
        <v>287</v>
      </c>
    </row>
    <row r="133" spans="1:5" ht="12.75">
      <c r="A133" s="291" t="s">
        <v>269</v>
      </c>
      <c r="B133" s="288" t="s">
        <v>270</v>
      </c>
      <c r="C133" s="288" t="s">
        <v>159</v>
      </c>
      <c r="D133" s="288">
        <v>3</v>
      </c>
      <c r="E133" s="288">
        <v>5</v>
      </c>
    </row>
    <row r="134" spans="1:5" ht="12.75">
      <c r="A134" s="291"/>
      <c r="B134" s="288"/>
      <c r="C134" s="288" t="s">
        <v>2391</v>
      </c>
      <c r="D134" s="288">
        <v>302</v>
      </c>
      <c r="E134" s="288">
        <v>287</v>
      </c>
    </row>
    <row r="135" spans="1:5" ht="12.75">
      <c r="A135" s="291" t="s">
        <v>271</v>
      </c>
      <c r="B135" s="288" t="s">
        <v>272</v>
      </c>
      <c r="C135" s="288" t="s">
        <v>2391</v>
      </c>
      <c r="D135" s="288">
        <v>1</v>
      </c>
      <c r="E135" s="288">
        <v>5</v>
      </c>
    </row>
    <row r="136" spans="1:5" ht="12.75">
      <c r="A136" s="291" t="s">
        <v>273</v>
      </c>
      <c r="B136" s="288" t="s">
        <v>274</v>
      </c>
      <c r="C136" s="288" t="s">
        <v>2391</v>
      </c>
      <c r="D136" s="288">
        <v>1</v>
      </c>
      <c r="E136" s="288">
        <v>5</v>
      </c>
    </row>
    <row r="137" spans="1:5" ht="12.75">
      <c r="A137" s="291" t="s">
        <v>275</v>
      </c>
      <c r="B137" s="288" t="s">
        <v>276</v>
      </c>
      <c r="C137" s="288" t="s">
        <v>159</v>
      </c>
      <c r="D137" s="288">
        <v>2</v>
      </c>
      <c r="E137" s="288">
        <v>5</v>
      </c>
    </row>
    <row r="138" spans="1:5" ht="12.75">
      <c r="A138" s="291"/>
      <c r="B138" s="288"/>
      <c r="C138" s="288" t="s">
        <v>2391</v>
      </c>
      <c r="D138" s="288">
        <v>242</v>
      </c>
      <c r="E138" s="288">
        <v>235</v>
      </c>
    </row>
    <row r="139" spans="1:5" ht="12.75">
      <c r="A139" s="291" t="s">
        <v>277</v>
      </c>
      <c r="B139" s="288" t="s">
        <v>278</v>
      </c>
      <c r="C139" s="288" t="s">
        <v>159</v>
      </c>
      <c r="D139" s="288">
        <v>1</v>
      </c>
      <c r="E139" s="288">
        <v>5</v>
      </c>
    </row>
    <row r="140" spans="1:5" ht="12.75">
      <c r="A140" s="291"/>
      <c r="B140" s="288"/>
      <c r="C140" s="288" t="s">
        <v>2391</v>
      </c>
      <c r="D140" s="288">
        <v>61</v>
      </c>
      <c r="E140" s="288">
        <v>70</v>
      </c>
    </row>
    <row r="141" spans="1:5" ht="12.75">
      <c r="A141" s="291" t="s">
        <v>279</v>
      </c>
      <c r="B141" s="288" t="s">
        <v>280</v>
      </c>
      <c r="C141" s="288" t="s">
        <v>159</v>
      </c>
      <c r="D141" s="288">
        <v>2</v>
      </c>
      <c r="E141" s="288">
        <v>5</v>
      </c>
    </row>
    <row r="142" spans="1:5" ht="12.75">
      <c r="A142" s="291"/>
      <c r="B142" s="288"/>
      <c r="C142" s="288" t="s">
        <v>2391</v>
      </c>
      <c r="D142" s="288">
        <v>243</v>
      </c>
      <c r="E142" s="288">
        <v>235</v>
      </c>
    </row>
    <row r="143" spans="1:5" ht="12.75">
      <c r="A143" s="291" t="s">
        <v>432</v>
      </c>
      <c r="B143" s="288" t="s">
        <v>433</v>
      </c>
      <c r="C143" s="288" t="s">
        <v>2395</v>
      </c>
      <c r="D143" s="288">
        <v>50</v>
      </c>
      <c r="E143" s="288">
        <v>80</v>
      </c>
    </row>
    <row r="144" spans="1:5" ht="12.75">
      <c r="A144" s="291" t="s">
        <v>435</v>
      </c>
      <c r="B144" s="288" t="s">
        <v>436</v>
      </c>
      <c r="C144" s="288" t="s">
        <v>2395</v>
      </c>
      <c r="D144" s="288">
        <v>438</v>
      </c>
      <c r="E144" s="288">
        <v>550</v>
      </c>
    </row>
    <row r="145" spans="1:5" ht="12.75">
      <c r="A145" s="291" t="s">
        <v>437</v>
      </c>
      <c r="B145" s="288" t="s">
        <v>438</v>
      </c>
      <c r="C145" s="288" t="s">
        <v>2395</v>
      </c>
      <c r="D145" s="288">
        <v>167</v>
      </c>
      <c r="E145" s="288">
        <v>80</v>
      </c>
    </row>
    <row r="146" spans="1:5" ht="12.75">
      <c r="A146" s="291" t="s">
        <v>439</v>
      </c>
      <c r="B146" s="288" t="s">
        <v>440</v>
      </c>
      <c r="C146" s="288" t="s">
        <v>2395</v>
      </c>
      <c r="D146" s="288">
        <v>46</v>
      </c>
      <c r="E146" s="288">
        <v>38</v>
      </c>
    </row>
    <row r="147" spans="1:5" ht="12.75">
      <c r="A147" s="291" t="s">
        <v>441</v>
      </c>
      <c r="B147" s="288" t="s">
        <v>442</v>
      </c>
      <c r="C147" s="288" t="s">
        <v>2395</v>
      </c>
      <c r="D147" s="288">
        <v>5</v>
      </c>
      <c r="E147" s="288">
        <v>6</v>
      </c>
    </row>
    <row r="148" spans="1:5" ht="12.75">
      <c r="A148" s="291" t="s">
        <v>443</v>
      </c>
      <c r="B148" s="288" t="s">
        <v>444</v>
      </c>
      <c r="C148" s="288" t="s">
        <v>2395</v>
      </c>
      <c r="D148" s="288">
        <v>33</v>
      </c>
      <c r="E148" s="288">
        <v>60</v>
      </c>
    </row>
    <row r="149" spans="1:5" ht="12.75">
      <c r="A149" s="291" t="s">
        <v>445</v>
      </c>
      <c r="B149" s="288" t="s">
        <v>446</v>
      </c>
      <c r="C149" s="288" t="s">
        <v>2395</v>
      </c>
      <c r="D149" s="288">
        <v>15</v>
      </c>
      <c r="E149" s="288">
        <v>38</v>
      </c>
    </row>
    <row r="150" spans="1:5" ht="12.75">
      <c r="A150" s="291" t="s">
        <v>447</v>
      </c>
      <c r="B150" s="288" t="s">
        <v>448</v>
      </c>
      <c r="C150" s="288" t="s">
        <v>2395</v>
      </c>
      <c r="D150" s="288">
        <v>871</v>
      </c>
      <c r="E150" s="288">
        <v>1000</v>
      </c>
    </row>
    <row r="151" spans="1:5" ht="12.75">
      <c r="A151" s="291" t="s">
        <v>464</v>
      </c>
      <c r="B151" s="288" t="s">
        <v>465</v>
      </c>
      <c r="C151" s="288" t="s">
        <v>2395</v>
      </c>
      <c r="D151" s="288">
        <v>128</v>
      </c>
      <c r="E151" s="288">
        <v>80</v>
      </c>
    </row>
    <row r="152" spans="1:5" ht="12.75">
      <c r="A152" s="291" t="s">
        <v>449</v>
      </c>
      <c r="B152" s="288" t="s">
        <v>450</v>
      </c>
      <c r="C152" s="288" t="s">
        <v>2395</v>
      </c>
      <c r="D152" s="288">
        <v>6</v>
      </c>
      <c r="E152" s="288">
        <v>20</v>
      </c>
    </row>
    <row r="153" spans="1:5" ht="12.75">
      <c r="A153" s="291" t="s">
        <v>451</v>
      </c>
      <c r="B153" s="288" t="s">
        <v>452</v>
      </c>
      <c r="C153" s="288" t="s">
        <v>2395</v>
      </c>
      <c r="D153" s="288">
        <v>11</v>
      </c>
      <c r="E153" s="288">
        <v>30</v>
      </c>
    </row>
    <row r="154" spans="1:5" ht="12.75">
      <c r="A154" s="291" t="s">
        <v>453</v>
      </c>
      <c r="B154" s="288" t="s">
        <v>454</v>
      </c>
      <c r="C154" s="288" t="s">
        <v>2395</v>
      </c>
      <c r="D154" s="288">
        <v>60</v>
      </c>
      <c r="E154" s="288">
        <v>130</v>
      </c>
    </row>
    <row r="155" spans="1:5" ht="12.75">
      <c r="A155" s="291" t="s">
        <v>455</v>
      </c>
      <c r="B155" s="288" t="s">
        <v>456</v>
      </c>
      <c r="C155" s="288" t="s">
        <v>2395</v>
      </c>
      <c r="D155" s="288">
        <v>0</v>
      </c>
      <c r="E155" s="288">
        <v>11</v>
      </c>
    </row>
    <row r="156" spans="1:5" ht="12.75">
      <c r="A156" s="291" t="s">
        <v>457</v>
      </c>
      <c r="B156" s="288" t="s">
        <v>458</v>
      </c>
      <c r="C156" s="288" t="s">
        <v>2395</v>
      </c>
      <c r="D156" s="288">
        <v>4</v>
      </c>
      <c r="E156" s="288">
        <v>20</v>
      </c>
    </row>
    <row r="157" spans="1:5" ht="12.75">
      <c r="A157" s="291" t="s">
        <v>459</v>
      </c>
      <c r="B157" s="288" t="s">
        <v>460</v>
      </c>
      <c r="C157" s="288" t="s">
        <v>2395</v>
      </c>
      <c r="D157" s="288">
        <v>18</v>
      </c>
      <c r="E157" s="288">
        <v>14</v>
      </c>
    </row>
    <row r="158" spans="1:5" ht="12.75">
      <c r="A158" s="291" t="s">
        <v>467</v>
      </c>
      <c r="B158" s="288" t="s">
        <v>468</v>
      </c>
      <c r="C158" s="288" t="s">
        <v>2395</v>
      </c>
      <c r="D158" s="288">
        <v>0</v>
      </c>
      <c r="E158" s="288">
        <v>2</v>
      </c>
    </row>
    <row r="159" spans="1:5" ht="12.75">
      <c r="A159" s="291" t="s">
        <v>471</v>
      </c>
      <c r="B159" s="288" t="s">
        <v>472</v>
      </c>
      <c r="C159" s="288" t="s">
        <v>2395</v>
      </c>
      <c r="D159" s="288">
        <v>0</v>
      </c>
      <c r="E159" s="288">
        <v>1</v>
      </c>
    </row>
    <row r="160" spans="1:5" ht="12.75">
      <c r="A160" s="291" t="s">
        <v>473</v>
      </c>
      <c r="B160" s="288" t="s">
        <v>474</v>
      </c>
      <c r="C160" s="288" t="s">
        <v>2395</v>
      </c>
      <c r="D160" s="288">
        <v>0</v>
      </c>
      <c r="E160" s="288">
        <v>2</v>
      </c>
    </row>
    <row r="161" spans="1:5" ht="12.75">
      <c r="A161" s="291" t="s">
        <v>475</v>
      </c>
      <c r="B161" s="288" t="s">
        <v>476</v>
      </c>
      <c r="C161" s="288" t="s">
        <v>2395</v>
      </c>
      <c r="D161" s="288">
        <v>0</v>
      </c>
      <c r="E161" s="288">
        <v>20</v>
      </c>
    </row>
    <row r="162" spans="1:5" ht="12.75">
      <c r="A162" s="291" t="s">
        <v>478</v>
      </c>
      <c r="B162" s="288" t="s">
        <v>479</v>
      </c>
      <c r="C162" s="288" t="s">
        <v>2395</v>
      </c>
      <c r="D162" s="288">
        <v>0</v>
      </c>
      <c r="E162" s="288">
        <v>20</v>
      </c>
    </row>
    <row r="163" spans="1:5" ht="12.75">
      <c r="A163" s="291" t="s">
        <v>480</v>
      </c>
      <c r="B163" s="288" t="s">
        <v>481</v>
      </c>
      <c r="C163" s="288" t="s">
        <v>2395</v>
      </c>
      <c r="D163" s="288">
        <v>0</v>
      </c>
      <c r="E163" s="288">
        <v>10</v>
      </c>
    </row>
    <row r="164" spans="1:5" ht="12.75">
      <c r="A164" s="291" t="s">
        <v>484</v>
      </c>
      <c r="B164" s="288" t="s">
        <v>485</v>
      </c>
      <c r="C164" s="288" t="s">
        <v>2395</v>
      </c>
      <c r="D164" s="288">
        <v>0</v>
      </c>
      <c r="E164" s="288">
        <v>10</v>
      </c>
    </row>
    <row r="165" spans="1:5" ht="12.75">
      <c r="A165" s="291" t="s">
        <v>491</v>
      </c>
      <c r="B165" s="288" t="s">
        <v>492</v>
      </c>
      <c r="C165" s="288" t="s">
        <v>2395</v>
      </c>
      <c r="D165" s="288">
        <v>0</v>
      </c>
      <c r="E165" s="288">
        <v>3</v>
      </c>
    </row>
    <row r="166" spans="1:5" ht="12.75">
      <c r="A166" s="291" t="s">
        <v>487</v>
      </c>
      <c r="B166" s="288" t="s">
        <v>488</v>
      </c>
      <c r="C166" s="288" t="s">
        <v>2395</v>
      </c>
      <c r="D166" s="288">
        <v>0</v>
      </c>
      <c r="E166" s="288">
        <v>10</v>
      </c>
    </row>
    <row r="167" spans="1:5" ht="12.75">
      <c r="A167" s="291" t="s">
        <v>493</v>
      </c>
      <c r="B167" s="288" t="s">
        <v>494</v>
      </c>
      <c r="C167" s="288" t="s">
        <v>2395</v>
      </c>
      <c r="D167" s="288">
        <v>0</v>
      </c>
      <c r="E167" s="288">
        <v>3</v>
      </c>
    </row>
    <row r="168" spans="1:5" ht="12.75">
      <c r="A168" s="291" t="s">
        <v>495</v>
      </c>
      <c r="B168" s="288" t="s">
        <v>496</v>
      </c>
      <c r="C168" s="288" t="s">
        <v>2395</v>
      </c>
      <c r="D168" s="288">
        <v>0</v>
      </c>
      <c r="E168" s="288">
        <v>2</v>
      </c>
    </row>
    <row r="169" spans="1:5" ht="12.75">
      <c r="A169" s="291" t="s">
        <v>497</v>
      </c>
      <c r="B169" s="288" t="s">
        <v>498</v>
      </c>
      <c r="C169" s="288" t="s">
        <v>2395</v>
      </c>
      <c r="D169" s="288">
        <v>0</v>
      </c>
      <c r="E169" s="288">
        <v>2</v>
      </c>
    </row>
    <row r="170" spans="1:5" ht="12.75">
      <c r="A170" s="291" t="s">
        <v>499</v>
      </c>
      <c r="B170" s="288" t="s">
        <v>500</v>
      </c>
      <c r="C170" s="288" t="s">
        <v>2395</v>
      </c>
      <c r="D170" s="288">
        <v>0</v>
      </c>
      <c r="E170" s="288">
        <v>3</v>
      </c>
    </row>
    <row r="171" spans="1:5" ht="12.75">
      <c r="A171" s="291" t="s">
        <v>501</v>
      </c>
      <c r="B171" s="288" t="s">
        <v>502</v>
      </c>
      <c r="C171" s="288" t="s">
        <v>2395</v>
      </c>
      <c r="D171" s="288">
        <v>0</v>
      </c>
      <c r="E171" s="288">
        <v>2</v>
      </c>
    </row>
    <row r="172" spans="1:5" ht="12.75">
      <c r="A172" s="291" t="s">
        <v>503</v>
      </c>
      <c r="B172" s="288" t="s">
        <v>504</v>
      </c>
      <c r="C172" s="288" t="s">
        <v>2395</v>
      </c>
      <c r="D172" s="288">
        <v>0</v>
      </c>
      <c r="E172" s="288">
        <v>2</v>
      </c>
    </row>
    <row r="173" spans="1:5" ht="12.75">
      <c r="A173" s="291" t="s">
        <v>505</v>
      </c>
      <c r="B173" s="288" t="s">
        <v>506</v>
      </c>
      <c r="C173" s="288" t="s">
        <v>2395</v>
      </c>
      <c r="D173" s="288">
        <v>0</v>
      </c>
      <c r="E173" s="288">
        <v>3</v>
      </c>
    </row>
    <row r="174" spans="1:5" ht="12.75">
      <c r="A174" s="291" t="s">
        <v>507</v>
      </c>
      <c r="B174" s="288" t="s">
        <v>508</v>
      </c>
      <c r="C174" s="288" t="s">
        <v>2395</v>
      </c>
      <c r="D174" s="288">
        <v>0</v>
      </c>
      <c r="E174" s="288">
        <v>1</v>
      </c>
    </row>
    <row r="175" spans="1:5" ht="12.75">
      <c r="A175" s="291" t="s">
        <v>509</v>
      </c>
      <c r="B175" s="288" t="s">
        <v>510</v>
      </c>
      <c r="C175" s="288" t="s">
        <v>2395</v>
      </c>
      <c r="D175" s="288">
        <v>0</v>
      </c>
      <c r="E175" s="288">
        <v>1</v>
      </c>
    </row>
    <row r="176" spans="1:5" ht="12.75">
      <c r="A176" s="291" t="s">
        <v>360</v>
      </c>
      <c r="B176" s="288" t="s">
        <v>361</v>
      </c>
      <c r="C176" s="288" t="s">
        <v>2395</v>
      </c>
      <c r="D176" s="288">
        <v>0</v>
      </c>
      <c r="E176" s="288">
        <v>2</v>
      </c>
    </row>
    <row r="177" spans="1:5" ht="12.75">
      <c r="A177" s="291" t="s">
        <v>363</v>
      </c>
      <c r="B177" s="288" t="s">
        <v>364</v>
      </c>
      <c r="C177" s="288" t="s">
        <v>2395</v>
      </c>
      <c r="D177" s="288">
        <v>0</v>
      </c>
      <c r="E177" s="288">
        <v>1</v>
      </c>
    </row>
    <row r="178" spans="1:5" ht="12.75">
      <c r="A178" s="291" t="s">
        <v>367</v>
      </c>
      <c r="B178" s="288" t="s">
        <v>368</v>
      </c>
      <c r="C178" s="288" t="s">
        <v>2395</v>
      </c>
      <c r="D178" s="288">
        <v>1</v>
      </c>
      <c r="E178" s="288">
        <v>1</v>
      </c>
    </row>
    <row r="179" spans="1:5" ht="12.75">
      <c r="A179" s="291" t="s">
        <v>371</v>
      </c>
      <c r="B179" s="288" t="s">
        <v>372</v>
      </c>
      <c r="C179" s="288" t="s">
        <v>2395</v>
      </c>
      <c r="D179" s="288">
        <v>0</v>
      </c>
      <c r="E179" s="288">
        <v>1</v>
      </c>
    </row>
    <row r="180" spans="1:5" ht="12.75">
      <c r="A180" s="291" t="s">
        <v>375</v>
      </c>
      <c r="B180" s="288" t="s">
        <v>376</v>
      </c>
      <c r="C180" s="288" t="s">
        <v>2395</v>
      </c>
      <c r="D180" s="288">
        <v>4</v>
      </c>
      <c r="E180" s="288">
        <v>4</v>
      </c>
    </row>
    <row r="181" spans="1:5" ht="12.75">
      <c r="A181" s="291" t="s">
        <v>379</v>
      </c>
      <c r="B181" s="288" t="s">
        <v>380</v>
      </c>
      <c r="C181" s="288" t="s">
        <v>2395</v>
      </c>
      <c r="D181" s="288">
        <v>1</v>
      </c>
      <c r="E181" s="288">
        <v>2</v>
      </c>
    </row>
    <row r="182" spans="1:5" ht="12.75">
      <c r="A182" s="291" t="s">
        <v>383</v>
      </c>
      <c r="B182" s="288" t="s">
        <v>384</v>
      </c>
      <c r="C182" s="288" t="s">
        <v>2395</v>
      </c>
      <c r="D182" s="288">
        <v>0</v>
      </c>
      <c r="E182" s="288">
        <v>1</v>
      </c>
    </row>
    <row r="183" spans="1:5" ht="12.75">
      <c r="A183" s="291" t="s">
        <v>387</v>
      </c>
      <c r="B183" s="288" t="s">
        <v>388</v>
      </c>
      <c r="C183" s="288" t="s">
        <v>2395</v>
      </c>
      <c r="D183" s="288">
        <v>2</v>
      </c>
      <c r="E183" s="288">
        <v>2</v>
      </c>
    </row>
    <row r="184" spans="1:5" ht="12.75">
      <c r="A184" s="291" t="s">
        <v>391</v>
      </c>
      <c r="B184" s="288" t="s">
        <v>392</v>
      </c>
      <c r="C184" s="288" t="s">
        <v>2395</v>
      </c>
      <c r="D184" s="288">
        <v>4</v>
      </c>
      <c r="E184" s="288">
        <v>20</v>
      </c>
    </row>
    <row r="185" spans="1:5" ht="12.75">
      <c r="A185" s="291" t="s">
        <v>395</v>
      </c>
      <c r="B185" s="288" t="s">
        <v>396</v>
      </c>
      <c r="C185" s="288" t="s">
        <v>2395</v>
      </c>
      <c r="D185" s="288">
        <v>0</v>
      </c>
      <c r="E185" s="288">
        <v>1</v>
      </c>
    </row>
    <row r="186" spans="1:5" ht="12.75">
      <c r="A186" s="291" t="s">
        <v>399</v>
      </c>
      <c r="B186" s="288" t="s">
        <v>400</v>
      </c>
      <c r="C186" s="288" t="s">
        <v>2395</v>
      </c>
      <c r="D186" s="288">
        <v>0</v>
      </c>
      <c r="E186" s="288">
        <v>2</v>
      </c>
    </row>
    <row r="187" spans="1:5" ht="12.75">
      <c r="A187" s="291" t="s">
        <v>403</v>
      </c>
      <c r="B187" s="288" t="s">
        <v>404</v>
      </c>
      <c r="C187" s="288" t="s">
        <v>2395</v>
      </c>
      <c r="D187" s="288">
        <v>0</v>
      </c>
      <c r="E187" s="288">
        <v>5</v>
      </c>
    </row>
    <row r="188" spans="1:5" ht="12.75">
      <c r="A188" s="291" t="s">
        <v>407</v>
      </c>
      <c r="B188" s="288" t="s">
        <v>408</v>
      </c>
      <c r="C188" s="288" t="s">
        <v>2395</v>
      </c>
      <c r="D188" s="288">
        <v>2</v>
      </c>
      <c r="E188" s="288">
        <v>2</v>
      </c>
    </row>
    <row r="189" spans="1:5" ht="12.75">
      <c r="A189" s="291" t="s">
        <v>411</v>
      </c>
      <c r="B189" s="288" t="s">
        <v>412</v>
      </c>
      <c r="C189" s="288" t="s">
        <v>2395</v>
      </c>
      <c r="D189" s="288">
        <v>0</v>
      </c>
      <c r="E189" s="288">
        <v>1</v>
      </c>
    </row>
    <row r="190" spans="1:5" ht="12.75">
      <c r="A190" s="291" t="s">
        <v>415</v>
      </c>
      <c r="B190" s="288" t="s">
        <v>416</v>
      </c>
      <c r="C190" s="288" t="s">
        <v>2395</v>
      </c>
      <c r="D190" s="288">
        <v>0</v>
      </c>
      <c r="E190" s="288">
        <v>2</v>
      </c>
    </row>
    <row r="191" spans="1:5" ht="12.75">
      <c r="A191" s="291" t="s">
        <v>419</v>
      </c>
      <c r="B191" s="288" t="s">
        <v>420</v>
      </c>
      <c r="C191" s="288" t="s">
        <v>2395</v>
      </c>
      <c r="D191" s="288">
        <v>762</v>
      </c>
      <c r="E191" s="288">
        <v>1100</v>
      </c>
    </row>
    <row r="192" spans="1:5" ht="12.75">
      <c r="A192" s="291" t="s">
        <v>423</v>
      </c>
      <c r="B192" s="288" t="s">
        <v>424</v>
      </c>
      <c r="C192" s="288" t="s">
        <v>2395</v>
      </c>
      <c r="D192" s="288">
        <v>4</v>
      </c>
      <c r="E192" s="288">
        <v>5</v>
      </c>
    </row>
    <row r="193" spans="1:5" ht="12.75">
      <c r="A193" s="291" t="s">
        <v>427</v>
      </c>
      <c r="B193" s="288" t="s">
        <v>428</v>
      </c>
      <c r="C193" s="288" t="s">
        <v>2395</v>
      </c>
      <c r="D193" s="288">
        <v>4</v>
      </c>
      <c r="E193" s="288">
        <v>10</v>
      </c>
    </row>
    <row r="194" spans="1:5" ht="12.75">
      <c r="A194" s="291" t="s">
        <v>281</v>
      </c>
      <c r="B194" s="288" t="s">
        <v>282</v>
      </c>
      <c r="C194" s="288" t="s">
        <v>159</v>
      </c>
      <c r="D194" s="288">
        <v>11</v>
      </c>
      <c r="E194" s="288">
        <v>25</v>
      </c>
    </row>
    <row r="195" spans="1:5" ht="12.75">
      <c r="A195" s="291"/>
      <c r="B195" s="288"/>
      <c r="C195" s="288" t="s">
        <v>2391</v>
      </c>
      <c r="D195" s="288">
        <v>328</v>
      </c>
      <c r="E195" s="288">
        <v>1600</v>
      </c>
    </row>
    <row r="196" spans="1:5" ht="12.75">
      <c r="A196" s="291" t="s">
        <v>307</v>
      </c>
      <c r="B196" s="288" t="s">
        <v>308</v>
      </c>
      <c r="C196" s="288" t="s">
        <v>2391</v>
      </c>
      <c r="D196" s="288">
        <v>10</v>
      </c>
      <c r="E196" s="288">
        <v>1</v>
      </c>
    </row>
    <row r="197" spans="1:5" ht="12.75">
      <c r="A197" s="291" t="s">
        <v>309</v>
      </c>
      <c r="B197" s="288" t="s">
        <v>310</v>
      </c>
      <c r="C197" s="288" t="s">
        <v>2391</v>
      </c>
      <c r="D197" s="288">
        <v>11</v>
      </c>
      <c r="E197" s="288">
        <v>20</v>
      </c>
    </row>
    <row r="198" spans="1:5" ht="12.75">
      <c r="A198" s="291" t="s">
        <v>311</v>
      </c>
      <c r="B198" s="288" t="s">
        <v>312</v>
      </c>
      <c r="C198" s="288" t="s">
        <v>159</v>
      </c>
      <c r="D198" s="288">
        <v>0</v>
      </c>
      <c r="E198" s="288">
        <v>22</v>
      </c>
    </row>
    <row r="199" spans="1:5" ht="12.75">
      <c r="A199" s="291"/>
      <c r="B199" s="288"/>
      <c r="C199" s="288" t="s">
        <v>2391</v>
      </c>
      <c r="D199" s="288">
        <v>75</v>
      </c>
      <c r="E199" s="288">
        <v>88</v>
      </c>
    </row>
    <row r="200" spans="1:5" ht="12.75">
      <c r="A200" s="291" t="s">
        <v>213</v>
      </c>
      <c r="B200" s="288" t="s">
        <v>214</v>
      </c>
      <c r="C200" s="288" t="s">
        <v>159</v>
      </c>
      <c r="D200" s="288">
        <v>135</v>
      </c>
      <c r="E200" s="288">
        <v>278</v>
      </c>
    </row>
    <row r="201" spans="1:5" ht="12.75">
      <c r="A201" s="291"/>
      <c r="B201" s="288"/>
      <c r="C201" s="288" t="s">
        <v>2390</v>
      </c>
      <c r="D201" s="288">
        <v>2269</v>
      </c>
      <c r="E201" s="288">
        <v>1645</v>
      </c>
    </row>
    <row r="202" spans="1:5" ht="12.75">
      <c r="A202" s="291" t="s">
        <v>215</v>
      </c>
      <c r="B202" s="288" t="s">
        <v>216</v>
      </c>
      <c r="C202" s="288" t="s">
        <v>159</v>
      </c>
      <c r="D202" s="288">
        <v>3070</v>
      </c>
      <c r="E202" s="288">
        <v>5656</v>
      </c>
    </row>
    <row r="203" spans="1:5" ht="12.75">
      <c r="A203" s="291"/>
      <c r="B203" s="288"/>
      <c r="C203" s="288" t="s">
        <v>2391</v>
      </c>
      <c r="D203" s="288">
        <v>75705</v>
      </c>
      <c r="E203" s="288">
        <v>71928</v>
      </c>
    </row>
    <row r="204" spans="1:5" ht="12.75">
      <c r="A204" s="291"/>
      <c r="B204" s="288"/>
      <c r="C204" s="288" t="s">
        <v>2390</v>
      </c>
      <c r="D204" s="288">
        <v>18496</v>
      </c>
      <c r="E204" s="288">
        <v>17324</v>
      </c>
    </row>
    <row r="205" spans="1:5" ht="12.75">
      <c r="A205" s="291"/>
      <c r="B205" s="288"/>
      <c r="C205" s="288" t="s">
        <v>57</v>
      </c>
      <c r="D205" s="288">
        <v>1849</v>
      </c>
      <c r="E205" s="288">
        <v>1096</v>
      </c>
    </row>
    <row r="206" spans="1:5" ht="12.75">
      <c r="A206" s="291" t="s">
        <v>313</v>
      </c>
      <c r="B206" s="288" t="s">
        <v>314</v>
      </c>
      <c r="C206" s="288" t="s">
        <v>2391</v>
      </c>
      <c r="D206" s="288">
        <v>0</v>
      </c>
      <c r="E206" s="288">
        <v>5</v>
      </c>
    </row>
    <row r="207" spans="1:5" ht="12.75">
      <c r="A207" s="291" t="s">
        <v>315</v>
      </c>
      <c r="B207" s="288" t="s">
        <v>316</v>
      </c>
      <c r="C207" s="288" t="s">
        <v>2391</v>
      </c>
      <c r="D207" s="288">
        <v>14</v>
      </c>
      <c r="E207" s="288">
        <v>20</v>
      </c>
    </row>
    <row r="208" spans="1:5" ht="12.75">
      <c r="A208" s="291"/>
      <c r="B208" s="288"/>
      <c r="C208" s="288" t="s">
        <v>57</v>
      </c>
      <c r="D208" s="288">
        <v>12</v>
      </c>
      <c r="E208" s="288">
        <v>12</v>
      </c>
    </row>
    <row r="209" spans="1:5" ht="12.75">
      <c r="A209" s="291" t="s">
        <v>317</v>
      </c>
      <c r="B209" s="288" t="s">
        <v>318</v>
      </c>
      <c r="C209" s="288" t="s">
        <v>2391</v>
      </c>
      <c r="D209" s="288">
        <v>15</v>
      </c>
      <c r="E209" s="288">
        <v>16</v>
      </c>
    </row>
    <row r="210" spans="1:5" ht="12.75">
      <c r="A210" s="291"/>
      <c r="B210" s="288"/>
      <c r="C210" s="288" t="s">
        <v>57</v>
      </c>
      <c r="D210" s="288">
        <v>11</v>
      </c>
      <c r="E210" s="288">
        <v>12</v>
      </c>
    </row>
    <row r="211" spans="1:5" ht="12.75">
      <c r="A211" s="291" t="s">
        <v>284</v>
      </c>
      <c r="B211" s="288" t="s">
        <v>285</v>
      </c>
      <c r="C211" s="288" t="s">
        <v>2391</v>
      </c>
      <c r="D211" s="288">
        <v>827</v>
      </c>
      <c r="E211" s="288">
        <v>350</v>
      </c>
    </row>
    <row r="212" spans="1:5" ht="12.75">
      <c r="A212" s="291"/>
      <c r="B212" s="288"/>
      <c r="C212" s="288" t="s">
        <v>57</v>
      </c>
      <c r="D212" s="288">
        <v>162</v>
      </c>
      <c r="E212" s="288">
        <v>100</v>
      </c>
    </row>
    <row r="213" spans="1:5" ht="12.75">
      <c r="A213" s="291" t="s">
        <v>319</v>
      </c>
      <c r="B213" s="288" t="s">
        <v>320</v>
      </c>
      <c r="C213" s="288" t="s">
        <v>2391</v>
      </c>
      <c r="D213" s="288">
        <v>50</v>
      </c>
      <c r="E213" s="288">
        <v>27</v>
      </c>
    </row>
    <row r="214" spans="1:5" ht="12.75">
      <c r="A214" s="291"/>
      <c r="B214" s="288"/>
      <c r="C214" s="288" t="s">
        <v>57</v>
      </c>
      <c r="D214" s="288">
        <v>14</v>
      </c>
      <c r="E214" s="288">
        <v>20</v>
      </c>
    </row>
    <row r="215" spans="1:5" ht="12.75">
      <c r="A215" s="291" t="s">
        <v>321</v>
      </c>
      <c r="B215" s="288" t="s">
        <v>322</v>
      </c>
      <c r="C215" s="288" t="s">
        <v>2391</v>
      </c>
      <c r="D215" s="288">
        <v>31</v>
      </c>
      <c r="E215" s="288">
        <v>25</v>
      </c>
    </row>
    <row r="216" spans="1:5" ht="12.75">
      <c r="A216" s="291" t="s">
        <v>323</v>
      </c>
      <c r="B216" s="288" t="s">
        <v>324</v>
      </c>
      <c r="C216" s="288" t="s">
        <v>2391</v>
      </c>
      <c r="D216" s="288">
        <v>27</v>
      </c>
      <c r="E216" s="288">
        <v>16</v>
      </c>
    </row>
    <row r="217" spans="1:5" ht="12.75">
      <c r="A217" s="291" t="s">
        <v>325</v>
      </c>
      <c r="B217" s="288" t="s">
        <v>326</v>
      </c>
      <c r="C217" s="288" t="s">
        <v>159</v>
      </c>
      <c r="D217" s="288">
        <v>5</v>
      </c>
      <c r="E217" s="288">
        <v>30</v>
      </c>
    </row>
    <row r="218" spans="1:5" ht="12.75">
      <c r="A218" s="291"/>
      <c r="B218" s="288"/>
      <c r="C218" s="288" t="s">
        <v>2391</v>
      </c>
      <c r="D218" s="288">
        <v>385</v>
      </c>
      <c r="E218" s="288">
        <v>350</v>
      </c>
    </row>
    <row r="219" spans="1:5" ht="12.75">
      <c r="A219" s="291" t="s">
        <v>327</v>
      </c>
      <c r="B219" s="288" t="s">
        <v>328</v>
      </c>
      <c r="C219" s="288" t="s">
        <v>159</v>
      </c>
      <c r="D219" s="288">
        <v>3</v>
      </c>
      <c r="E219" s="288">
        <v>8</v>
      </c>
    </row>
    <row r="220" spans="1:5" ht="12.75">
      <c r="A220" s="291"/>
      <c r="B220" s="288"/>
      <c r="C220" s="288" t="s">
        <v>2391</v>
      </c>
      <c r="D220" s="288">
        <v>175</v>
      </c>
      <c r="E220" s="288">
        <v>287</v>
      </c>
    </row>
    <row r="221" spans="1:5" ht="12.75">
      <c r="A221" s="291" t="s">
        <v>217</v>
      </c>
      <c r="B221" s="288" t="s">
        <v>218</v>
      </c>
      <c r="C221" s="288" t="s">
        <v>159</v>
      </c>
      <c r="D221" s="288">
        <v>1392</v>
      </c>
      <c r="E221" s="288">
        <v>152</v>
      </c>
    </row>
    <row r="222" spans="1:5" ht="12.75">
      <c r="A222" s="291"/>
      <c r="B222" s="288"/>
      <c r="C222" s="288" t="s">
        <v>2391</v>
      </c>
      <c r="D222" s="288">
        <v>9467</v>
      </c>
      <c r="E222" s="288">
        <v>13000</v>
      </c>
    </row>
    <row r="223" spans="1:5" ht="12.75">
      <c r="A223" s="291"/>
      <c r="B223" s="288"/>
      <c r="C223" s="288" t="s">
        <v>2390</v>
      </c>
      <c r="D223" s="288">
        <v>2702</v>
      </c>
      <c r="E223" s="288">
        <v>1300</v>
      </c>
    </row>
    <row r="224" spans="1:5" ht="12.75">
      <c r="A224" s="291" t="s">
        <v>219</v>
      </c>
      <c r="B224" s="288" t="s">
        <v>220</v>
      </c>
      <c r="C224" s="288" t="s">
        <v>159</v>
      </c>
      <c r="D224" s="288">
        <v>65</v>
      </c>
      <c r="E224" s="288">
        <v>938</v>
      </c>
    </row>
    <row r="225" spans="1:5" ht="12.75">
      <c r="A225" s="291"/>
      <c r="B225" s="288"/>
      <c r="C225" s="288" t="s">
        <v>2391</v>
      </c>
      <c r="D225" s="288">
        <v>45627</v>
      </c>
      <c r="E225" s="288">
        <v>36382</v>
      </c>
    </row>
    <row r="226" spans="1:5" ht="12.75">
      <c r="A226" s="291"/>
      <c r="B226" s="288"/>
      <c r="C226" s="288" t="s">
        <v>2390</v>
      </c>
      <c r="D226" s="288">
        <v>2170</v>
      </c>
      <c r="E226" s="288">
        <v>700</v>
      </c>
    </row>
    <row r="227" spans="1:5" ht="12.75">
      <c r="A227" s="291" t="s">
        <v>221</v>
      </c>
      <c r="B227" s="288" t="s">
        <v>222</v>
      </c>
      <c r="C227" s="288" t="s">
        <v>159</v>
      </c>
      <c r="D227" s="288">
        <v>65</v>
      </c>
      <c r="E227" s="288">
        <v>938</v>
      </c>
    </row>
    <row r="228" spans="1:5" ht="12.75">
      <c r="A228" s="291"/>
      <c r="B228" s="288"/>
      <c r="C228" s="288" t="s">
        <v>2391</v>
      </c>
      <c r="D228" s="288">
        <v>45615</v>
      </c>
      <c r="E228" s="288">
        <v>36389</v>
      </c>
    </row>
    <row r="229" spans="1:5" ht="12.75">
      <c r="A229" s="291"/>
      <c r="B229" s="288"/>
      <c r="C229" s="288" t="s">
        <v>2390</v>
      </c>
      <c r="D229" s="288">
        <v>1970</v>
      </c>
      <c r="E229" s="288">
        <v>500</v>
      </c>
    </row>
    <row r="230" spans="1:5" ht="12.75">
      <c r="A230" s="291" t="s">
        <v>223</v>
      </c>
      <c r="B230" s="288" t="s">
        <v>224</v>
      </c>
      <c r="C230" s="288" t="s">
        <v>159</v>
      </c>
      <c r="D230" s="288">
        <v>65</v>
      </c>
      <c r="E230" s="288">
        <v>970</v>
      </c>
    </row>
    <row r="231" spans="1:5" ht="12.75">
      <c r="A231" s="291"/>
      <c r="B231" s="288"/>
      <c r="C231" s="288" t="s">
        <v>2391</v>
      </c>
      <c r="D231" s="288">
        <v>45593</v>
      </c>
      <c r="E231" s="288">
        <v>36435</v>
      </c>
    </row>
    <row r="232" spans="1:5" ht="12.75">
      <c r="A232" s="291"/>
      <c r="B232" s="288"/>
      <c r="C232" s="288" t="s">
        <v>2390</v>
      </c>
      <c r="D232" s="288">
        <v>1958</v>
      </c>
      <c r="E232" s="288">
        <v>1020</v>
      </c>
    </row>
    <row r="233" spans="1:5" ht="12.75">
      <c r="A233" s="291" t="s">
        <v>225</v>
      </c>
      <c r="B233" s="288" t="s">
        <v>226</v>
      </c>
      <c r="C233" s="288" t="s">
        <v>159</v>
      </c>
      <c r="D233" s="288">
        <v>193</v>
      </c>
      <c r="E233" s="288">
        <v>100</v>
      </c>
    </row>
    <row r="234" spans="1:5" ht="12.75">
      <c r="A234" s="291"/>
      <c r="B234" s="288"/>
      <c r="C234" s="288" t="s">
        <v>2391</v>
      </c>
      <c r="D234" s="288">
        <v>7268</v>
      </c>
      <c r="E234" s="288">
        <v>4000</v>
      </c>
    </row>
    <row r="235" spans="1:5" ht="12.75">
      <c r="A235" s="291"/>
      <c r="B235" s="288"/>
      <c r="C235" s="288" t="s">
        <v>2390</v>
      </c>
      <c r="D235" s="288">
        <v>816</v>
      </c>
      <c r="E235" s="288">
        <v>301</v>
      </c>
    </row>
    <row r="236" spans="1:5" ht="12.75">
      <c r="A236" s="291"/>
      <c r="B236" s="288"/>
      <c r="C236" s="288" t="s">
        <v>57</v>
      </c>
      <c r="D236" s="288">
        <v>1368</v>
      </c>
      <c r="E236" s="288">
        <v>900</v>
      </c>
    </row>
    <row r="237" spans="1:5" ht="12.75">
      <c r="A237" s="291" t="s">
        <v>227</v>
      </c>
      <c r="B237" s="288" t="s">
        <v>228</v>
      </c>
      <c r="C237" s="288" t="s">
        <v>159</v>
      </c>
      <c r="D237" s="288">
        <v>39</v>
      </c>
      <c r="E237" s="288">
        <v>60</v>
      </c>
    </row>
    <row r="238" spans="1:5" ht="12.75">
      <c r="A238" s="291"/>
      <c r="B238" s="288"/>
      <c r="C238" s="288" t="s">
        <v>2390</v>
      </c>
      <c r="D238" s="288">
        <v>294</v>
      </c>
      <c r="E238" s="288">
        <v>155</v>
      </c>
    </row>
    <row r="239" spans="1:5" ht="12.75">
      <c r="A239" s="291" t="s">
        <v>229</v>
      </c>
      <c r="B239" s="288" t="s">
        <v>230</v>
      </c>
      <c r="C239" s="288" t="s">
        <v>159</v>
      </c>
      <c r="D239" s="288">
        <v>78</v>
      </c>
      <c r="E239" s="288">
        <v>180</v>
      </c>
    </row>
    <row r="240" spans="1:5" ht="12.75">
      <c r="A240" s="291"/>
      <c r="B240" s="288"/>
      <c r="C240" s="288" t="s">
        <v>2391</v>
      </c>
      <c r="D240" s="288">
        <v>636</v>
      </c>
      <c r="E240" s="288">
        <v>700</v>
      </c>
    </row>
    <row r="241" spans="1:5" ht="12.75">
      <c r="A241" s="291"/>
      <c r="B241" s="288"/>
      <c r="C241" s="288" t="s">
        <v>2390</v>
      </c>
      <c r="D241" s="288">
        <v>865</v>
      </c>
      <c r="E241" s="288">
        <v>1265</v>
      </c>
    </row>
    <row r="242" spans="1:5" ht="12.75">
      <c r="A242" s="291"/>
      <c r="B242" s="288"/>
      <c r="C242" s="288" t="s">
        <v>57</v>
      </c>
      <c r="D242" s="288">
        <v>126</v>
      </c>
      <c r="E242" s="288">
        <v>75</v>
      </c>
    </row>
    <row r="243" spans="1:5" ht="12.75">
      <c r="A243" s="291" t="s">
        <v>352</v>
      </c>
      <c r="B243" s="288" t="s">
        <v>353</v>
      </c>
      <c r="C243" s="288" t="s">
        <v>57</v>
      </c>
      <c r="D243" s="288">
        <v>11</v>
      </c>
      <c r="E243" s="288">
        <v>10</v>
      </c>
    </row>
    <row r="244" spans="1:5" ht="12.75">
      <c r="A244" s="291" t="s">
        <v>231</v>
      </c>
      <c r="B244" s="288" t="s">
        <v>232</v>
      </c>
      <c r="C244" s="288" t="s">
        <v>159</v>
      </c>
      <c r="D244" s="288">
        <v>678</v>
      </c>
      <c r="E244" s="288">
        <v>860</v>
      </c>
    </row>
    <row r="245" spans="1:5" ht="12.75">
      <c r="A245" s="291"/>
      <c r="B245" s="288"/>
      <c r="C245" s="288" t="s">
        <v>2391</v>
      </c>
      <c r="D245" s="288">
        <v>9174</v>
      </c>
      <c r="E245" s="288">
        <v>8005</v>
      </c>
    </row>
    <row r="246" spans="1:5" ht="12.75">
      <c r="A246" s="291"/>
      <c r="B246" s="288"/>
      <c r="C246" s="288" t="s">
        <v>2390</v>
      </c>
      <c r="D246" s="288">
        <v>152</v>
      </c>
      <c r="E246" s="288">
        <v>80</v>
      </c>
    </row>
    <row r="247" spans="1:5" ht="12.75">
      <c r="A247" s="291"/>
      <c r="B247" s="288"/>
      <c r="C247" s="288" t="s">
        <v>57</v>
      </c>
      <c r="D247" s="288">
        <v>1100</v>
      </c>
      <c r="E247" s="288">
        <v>1200</v>
      </c>
    </row>
    <row r="248" spans="1:5" ht="12.75">
      <c r="A248" s="291" t="s">
        <v>233</v>
      </c>
      <c r="B248" s="288" t="s">
        <v>234</v>
      </c>
      <c r="C248" s="288" t="s">
        <v>159</v>
      </c>
      <c r="D248" s="288">
        <v>630</v>
      </c>
      <c r="E248" s="288">
        <v>550</v>
      </c>
    </row>
    <row r="249" spans="1:5" ht="12.75">
      <c r="A249" s="291"/>
      <c r="B249" s="288"/>
      <c r="C249" s="288" t="s">
        <v>2391</v>
      </c>
      <c r="D249" s="288">
        <v>12356</v>
      </c>
      <c r="E249" s="288">
        <v>9015</v>
      </c>
    </row>
    <row r="250" spans="1:5" ht="12.75">
      <c r="A250" s="291"/>
      <c r="B250" s="288"/>
      <c r="C250" s="288" t="s">
        <v>2390</v>
      </c>
      <c r="D250" s="288">
        <v>87</v>
      </c>
      <c r="E250" s="288">
        <v>115</v>
      </c>
    </row>
    <row r="251" spans="1:5" ht="12.75">
      <c r="A251" s="291"/>
      <c r="B251" s="288"/>
      <c r="C251" s="288" t="s">
        <v>57</v>
      </c>
      <c r="D251" s="288">
        <v>987</v>
      </c>
      <c r="E251" s="288">
        <v>920</v>
      </c>
    </row>
    <row r="252" spans="1:5" ht="12.75">
      <c r="A252" s="291" t="s">
        <v>329</v>
      </c>
      <c r="B252" s="288" t="s">
        <v>330</v>
      </c>
      <c r="C252" s="288" t="s">
        <v>2391</v>
      </c>
      <c r="D252" s="288">
        <v>63</v>
      </c>
      <c r="E252" s="288">
        <v>20</v>
      </c>
    </row>
    <row r="253" spans="1:5" ht="12.75">
      <c r="A253" s="291"/>
      <c r="B253" s="288"/>
      <c r="C253" s="288" t="s">
        <v>57</v>
      </c>
      <c r="D253" s="288">
        <v>89</v>
      </c>
      <c r="E253" s="288">
        <v>72</v>
      </c>
    </row>
    <row r="254" spans="1:5" ht="12.75">
      <c r="A254" s="291" t="s">
        <v>235</v>
      </c>
      <c r="B254" s="288" t="s">
        <v>236</v>
      </c>
      <c r="C254" s="288" t="s">
        <v>159</v>
      </c>
      <c r="D254" s="288">
        <v>142</v>
      </c>
      <c r="E254" s="288">
        <v>100</v>
      </c>
    </row>
    <row r="255" spans="1:5" ht="12.75">
      <c r="A255" s="291"/>
      <c r="B255" s="288"/>
      <c r="C255" s="288" t="s">
        <v>2391</v>
      </c>
      <c r="D255" s="288">
        <v>1076</v>
      </c>
      <c r="E255" s="288">
        <v>1210</v>
      </c>
    </row>
    <row r="256" spans="1:5" ht="12.75">
      <c r="A256" s="291"/>
      <c r="B256" s="288"/>
      <c r="C256" s="288" t="s">
        <v>2390</v>
      </c>
      <c r="D256" s="288">
        <v>202</v>
      </c>
      <c r="E256" s="288">
        <v>50</v>
      </c>
    </row>
    <row r="257" spans="1:5" ht="12.75">
      <c r="A257" s="291"/>
      <c r="B257" s="288"/>
      <c r="C257" s="288" t="s">
        <v>57</v>
      </c>
      <c r="D257" s="288">
        <v>1483</v>
      </c>
      <c r="E257" s="288">
        <v>1520</v>
      </c>
    </row>
    <row r="258" spans="1:5" ht="12.75">
      <c r="A258" s="291" t="s">
        <v>237</v>
      </c>
      <c r="B258" s="288" t="s">
        <v>238</v>
      </c>
      <c r="C258" s="288" t="s">
        <v>159</v>
      </c>
      <c r="D258" s="288">
        <v>1076</v>
      </c>
      <c r="E258" s="288">
        <v>3000</v>
      </c>
    </row>
    <row r="259" spans="1:5" ht="12.75">
      <c r="A259" s="291"/>
      <c r="B259" s="288"/>
      <c r="C259" s="288" t="s">
        <v>2391</v>
      </c>
      <c r="D259" s="288">
        <v>25672</v>
      </c>
      <c r="E259" s="288">
        <v>20010</v>
      </c>
    </row>
    <row r="260" spans="1:5" ht="12.75">
      <c r="A260" s="291"/>
      <c r="B260" s="288"/>
      <c r="C260" s="288" t="s">
        <v>2390</v>
      </c>
      <c r="D260" s="288">
        <v>368</v>
      </c>
      <c r="E260" s="288">
        <v>251</v>
      </c>
    </row>
    <row r="261" spans="1:5" ht="12.75">
      <c r="A261" s="291"/>
      <c r="B261" s="288"/>
      <c r="C261" s="288" t="s">
        <v>57</v>
      </c>
      <c r="D261" s="288">
        <v>4040</v>
      </c>
      <c r="E261" s="288">
        <v>4040</v>
      </c>
    </row>
    <row r="262" spans="1:5" ht="12.75">
      <c r="A262" s="291" t="s">
        <v>239</v>
      </c>
      <c r="B262" s="288" t="s">
        <v>240</v>
      </c>
      <c r="C262" s="288" t="s">
        <v>159</v>
      </c>
      <c r="D262" s="288">
        <v>667</v>
      </c>
      <c r="E262" s="288">
        <v>1045</v>
      </c>
    </row>
    <row r="263" spans="1:5" ht="12.75">
      <c r="A263" s="291"/>
      <c r="B263" s="288"/>
      <c r="C263" s="288" t="s">
        <v>2391</v>
      </c>
      <c r="D263" s="288">
        <v>23232</v>
      </c>
      <c r="E263" s="288">
        <v>16555</v>
      </c>
    </row>
    <row r="264" spans="1:5" ht="12.75">
      <c r="A264" s="291"/>
      <c r="B264" s="288"/>
      <c r="C264" s="288" t="s">
        <v>2390</v>
      </c>
      <c r="D264" s="288">
        <v>240</v>
      </c>
      <c r="E264" s="288">
        <v>100</v>
      </c>
    </row>
    <row r="265" spans="1:5" ht="12.75">
      <c r="A265" s="291"/>
      <c r="B265" s="288"/>
      <c r="C265" s="288" t="s">
        <v>57</v>
      </c>
      <c r="D265" s="288">
        <v>4208</v>
      </c>
      <c r="E265" s="288">
        <v>4550</v>
      </c>
    </row>
    <row r="266" spans="1:5" ht="12.75">
      <c r="A266" s="291" t="s">
        <v>331</v>
      </c>
      <c r="B266" s="288" t="s">
        <v>332</v>
      </c>
      <c r="C266" s="288" t="s">
        <v>2391</v>
      </c>
      <c r="D266" s="288">
        <v>2802</v>
      </c>
      <c r="E266" s="288">
        <v>1000</v>
      </c>
    </row>
    <row r="267" spans="1:5" ht="12.75">
      <c r="A267" s="291"/>
      <c r="B267" s="288"/>
      <c r="C267" s="288" t="s">
        <v>57</v>
      </c>
      <c r="D267" s="288">
        <v>699</v>
      </c>
      <c r="E267" s="288">
        <v>705</v>
      </c>
    </row>
    <row r="268" spans="1:5" ht="12.75">
      <c r="A268" s="291" t="s">
        <v>241</v>
      </c>
      <c r="B268" s="288" t="s">
        <v>242</v>
      </c>
      <c r="C268" s="288" t="s">
        <v>159</v>
      </c>
      <c r="D268" s="288">
        <v>295</v>
      </c>
      <c r="E268" s="288">
        <v>200</v>
      </c>
    </row>
    <row r="269" spans="1:5" ht="12.75">
      <c r="A269" s="291"/>
      <c r="B269" s="288"/>
      <c r="C269" s="288" t="s">
        <v>2391</v>
      </c>
      <c r="D269" s="288">
        <v>4888</v>
      </c>
      <c r="E269" s="288">
        <v>3000</v>
      </c>
    </row>
    <row r="270" spans="1:5" ht="12.75">
      <c r="A270" s="291"/>
      <c r="B270" s="288"/>
      <c r="C270" s="288" t="s">
        <v>2390</v>
      </c>
      <c r="D270" s="288">
        <v>26</v>
      </c>
      <c r="E270" s="288">
        <v>22</v>
      </c>
    </row>
    <row r="271" spans="1:5" ht="12.75">
      <c r="A271" s="291"/>
      <c r="B271" s="288"/>
      <c r="C271" s="288" t="s">
        <v>57</v>
      </c>
      <c r="D271" s="288">
        <v>1606</v>
      </c>
      <c r="E271" s="288">
        <v>1007</v>
      </c>
    </row>
    <row r="272" spans="1:5" ht="12.75">
      <c r="A272" s="291" t="s">
        <v>333</v>
      </c>
      <c r="B272" s="288" t="s">
        <v>334</v>
      </c>
      <c r="C272" s="288" t="s">
        <v>2391</v>
      </c>
      <c r="D272" s="288">
        <v>0</v>
      </c>
      <c r="E272" s="288">
        <v>2</v>
      </c>
    </row>
    <row r="273" spans="1:5" ht="12.75">
      <c r="A273" s="291" t="s">
        <v>335</v>
      </c>
      <c r="B273" s="288" t="s">
        <v>336</v>
      </c>
      <c r="C273" s="288" t="s">
        <v>2391</v>
      </c>
      <c r="D273" s="288">
        <v>9</v>
      </c>
      <c r="E273" s="288">
        <v>20</v>
      </c>
    </row>
    <row r="274" spans="1:5" ht="12.75">
      <c r="A274" s="291" t="s">
        <v>337</v>
      </c>
      <c r="B274" s="288" t="s">
        <v>338</v>
      </c>
      <c r="C274" s="288" t="s">
        <v>2391</v>
      </c>
      <c r="D274" s="288">
        <v>99</v>
      </c>
      <c r="E274" s="288">
        <v>20</v>
      </c>
    </row>
    <row r="275" spans="1:5" ht="12.75">
      <c r="A275" s="291" t="s">
        <v>243</v>
      </c>
      <c r="B275" s="288" t="s">
        <v>244</v>
      </c>
      <c r="C275" s="288" t="s">
        <v>159</v>
      </c>
      <c r="D275" s="288">
        <v>3847</v>
      </c>
      <c r="E275" s="288">
        <v>4000</v>
      </c>
    </row>
    <row r="276" spans="1:5" ht="12.75">
      <c r="A276" s="291"/>
      <c r="B276" s="288"/>
      <c r="C276" s="288" t="s">
        <v>2391</v>
      </c>
      <c r="D276" s="288">
        <v>44010</v>
      </c>
      <c r="E276" s="288">
        <v>30007</v>
      </c>
    </row>
    <row r="277" spans="1:5" ht="12.75">
      <c r="A277" s="291"/>
      <c r="B277" s="288"/>
      <c r="C277" s="288" t="s">
        <v>2390</v>
      </c>
      <c r="D277" s="288">
        <v>12843</v>
      </c>
      <c r="E277" s="288">
        <v>6700</v>
      </c>
    </row>
    <row r="278" spans="1:5" ht="12.75">
      <c r="A278" s="291"/>
      <c r="B278" s="288"/>
      <c r="C278" s="288" t="s">
        <v>57</v>
      </c>
      <c r="D278" s="288">
        <v>10597</v>
      </c>
      <c r="E278" s="288">
        <v>12100</v>
      </c>
    </row>
    <row r="279" spans="1:5" ht="12.75">
      <c r="A279" s="291" t="s">
        <v>339</v>
      </c>
      <c r="B279" s="288" t="s">
        <v>334</v>
      </c>
      <c r="C279" s="288" t="s">
        <v>159</v>
      </c>
      <c r="D279" s="288">
        <v>469</v>
      </c>
      <c r="E279" s="288">
        <v>500</v>
      </c>
    </row>
    <row r="280" spans="1:5" ht="12.75">
      <c r="A280" s="291"/>
      <c r="B280" s="288"/>
      <c r="C280" s="288" t="s">
        <v>2391</v>
      </c>
      <c r="D280" s="288">
        <v>3401</v>
      </c>
      <c r="E280" s="288">
        <v>2500</v>
      </c>
    </row>
    <row r="281" spans="1:5" ht="12.75">
      <c r="A281" s="291" t="s">
        <v>340</v>
      </c>
      <c r="B281" s="288" t="s">
        <v>341</v>
      </c>
      <c r="C281" s="288" t="s">
        <v>2391</v>
      </c>
      <c r="D281" s="288">
        <v>50</v>
      </c>
      <c r="E281" s="288">
        <v>30</v>
      </c>
    </row>
    <row r="282" spans="1:5" ht="12.75">
      <c r="A282" s="291"/>
      <c r="B282" s="288"/>
      <c r="C282" s="288" t="s">
        <v>57</v>
      </c>
      <c r="D282" s="288">
        <v>144</v>
      </c>
      <c r="E282" s="288">
        <v>60</v>
      </c>
    </row>
    <row r="283" spans="1:5" ht="12.75">
      <c r="A283" s="291" t="s">
        <v>342</v>
      </c>
      <c r="B283" s="288" t="s">
        <v>343</v>
      </c>
      <c r="C283" s="288" t="s">
        <v>2391</v>
      </c>
      <c r="D283" s="288">
        <v>28</v>
      </c>
      <c r="E283" s="288">
        <v>10</v>
      </c>
    </row>
    <row r="284" spans="1:5" ht="12.75">
      <c r="A284" s="291"/>
      <c r="B284" s="288"/>
      <c r="C284" s="288" t="s">
        <v>57</v>
      </c>
      <c r="D284" s="288">
        <v>97</v>
      </c>
      <c r="E284" s="288">
        <v>35</v>
      </c>
    </row>
    <row r="285" spans="1:5" ht="12.75">
      <c r="A285" s="291" t="s">
        <v>2397</v>
      </c>
      <c r="B285" s="288" t="s">
        <v>2398</v>
      </c>
      <c r="C285" s="288" t="s">
        <v>2395</v>
      </c>
      <c r="D285" s="288">
        <v>0</v>
      </c>
      <c r="E285" s="288">
        <v>5</v>
      </c>
    </row>
    <row r="286" spans="1:5" ht="12.75">
      <c r="A286" s="291" t="s">
        <v>518</v>
      </c>
      <c r="B286" s="288" t="s">
        <v>519</v>
      </c>
      <c r="C286" s="288" t="s">
        <v>2396</v>
      </c>
      <c r="D286" s="288">
        <v>1656</v>
      </c>
      <c r="E286" s="288">
        <v>2574</v>
      </c>
    </row>
    <row r="287" spans="1:5" ht="12.75">
      <c r="A287" s="291" t="s">
        <v>520</v>
      </c>
      <c r="B287" s="288" t="s">
        <v>521</v>
      </c>
      <c r="C287" s="288" t="s">
        <v>2396</v>
      </c>
      <c r="D287" s="288">
        <v>6179</v>
      </c>
      <c r="E287" s="288">
        <v>4500</v>
      </c>
    </row>
    <row r="288" spans="1:5" ht="12.75">
      <c r="A288" s="291" t="s">
        <v>522</v>
      </c>
      <c r="B288" s="288" t="s">
        <v>523</v>
      </c>
      <c r="C288" s="288" t="s">
        <v>2396</v>
      </c>
      <c r="D288" s="288">
        <v>10273</v>
      </c>
      <c r="E288" s="288">
        <v>10000</v>
      </c>
    </row>
    <row r="289" spans="1:5" ht="12.75">
      <c r="A289" s="291" t="s">
        <v>524</v>
      </c>
      <c r="B289" s="288" t="s">
        <v>525</v>
      </c>
      <c r="C289" s="288" t="s">
        <v>2396</v>
      </c>
      <c r="D289" s="288">
        <v>16313</v>
      </c>
      <c r="E289" s="288">
        <v>12600</v>
      </c>
    </row>
    <row r="290" spans="1:5" ht="12.75">
      <c r="A290" s="291" t="s">
        <v>526</v>
      </c>
      <c r="B290" s="288" t="s">
        <v>527</v>
      </c>
      <c r="C290" s="288" t="s">
        <v>2396</v>
      </c>
      <c r="D290" s="288">
        <v>5007</v>
      </c>
      <c r="E290" s="288">
        <v>3600</v>
      </c>
    </row>
    <row r="291" spans="1:5" ht="12.75">
      <c r="A291" s="291" t="s">
        <v>528</v>
      </c>
      <c r="B291" s="288" t="s">
        <v>529</v>
      </c>
      <c r="C291" s="288" t="s">
        <v>2396</v>
      </c>
      <c r="D291" s="288">
        <v>5464</v>
      </c>
      <c r="E291" s="288">
        <v>3750</v>
      </c>
    </row>
    <row r="292" spans="1:5" ht="12.75">
      <c r="A292" s="291" t="s">
        <v>530</v>
      </c>
      <c r="B292" s="288" t="s">
        <v>531</v>
      </c>
      <c r="C292" s="288" t="s">
        <v>2396</v>
      </c>
      <c r="D292" s="288">
        <v>4348</v>
      </c>
      <c r="E292" s="288">
        <v>2500</v>
      </c>
    </row>
    <row r="293" spans="1:5" ht="12.75">
      <c r="A293" s="291" t="s">
        <v>532</v>
      </c>
      <c r="B293" s="288" t="s">
        <v>533</v>
      </c>
      <c r="C293" s="288" t="s">
        <v>2396</v>
      </c>
      <c r="D293" s="288">
        <v>772</v>
      </c>
      <c r="E293" s="288">
        <v>300</v>
      </c>
    </row>
    <row r="294" spans="1:5" ht="12.75">
      <c r="A294" s="291" t="s">
        <v>534</v>
      </c>
      <c r="B294" s="288" t="s">
        <v>535</v>
      </c>
      <c r="C294" s="288" t="s">
        <v>2396</v>
      </c>
      <c r="D294" s="288">
        <v>995</v>
      </c>
      <c r="E294" s="288">
        <v>1300</v>
      </c>
    </row>
    <row r="295" spans="1:5" ht="12.75">
      <c r="A295" s="291" t="s">
        <v>536</v>
      </c>
      <c r="B295" s="288" t="s">
        <v>537</v>
      </c>
      <c r="C295" s="288" t="s">
        <v>2396</v>
      </c>
      <c r="D295" s="288">
        <v>995</v>
      </c>
      <c r="E295" s="288">
        <v>1300</v>
      </c>
    </row>
    <row r="296" spans="1:5" ht="12.75">
      <c r="A296" s="291" t="s">
        <v>538</v>
      </c>
      <c r="B296" s="288" t="s">
        <v>539</v>
      </c>
      <c r="C296" s="288" t="s">
        <v>2396</v>
      </c>
      <c r="D296" s="288">
        <v>4029</v>
      </c>
      <c r="E296" s="288">
        <v>3521</v>
      </c>
    </row>
    <row r="297" spans="1:5" ht="12.75">
      <c r="A297" s="291" t="s">
        <v>540</v>
      </c>
      <c r="B297" s="288" t="s">
        <v>541</v>
      </c>
      <c r="C297" s="288" t="s">
        <v>2396</v>
      </c>
      <c r="D297" s="288">
        <v>5506</v>
      </c>
      <c r="E297" s="288">
        <v>3521</v>
      </c>
    </row>
    <row r="298" spans="1:5" ht="12.75">
      <c r="A298" s="291" t="s">
        <v>542</v>
      </c>
      <c r="B298" s="288" t="s">
        <v>543</v>
      </c>
      <c r="C298" s="288" t="s">
        <v>2396</v>
      </c>
      <c r="D298" s="288">
        <v>39</v>
      </c>
      <c r="E298" s="288">
        <v>120</v>
      </c>
    </row>
    <row r="299" spans="1:5" ht="12.75">
      <c r="A299" s="291" t="s">
        <v>544</v>
      </c>
      <c r="B299" s="288" t="s">
        <v>545</v>
      </c>
      <c r="C299" s="288" t="s">
        <v>2396</v>
      </c>
      <c r="D299" s="288">
        <v>4303</v>
      </c>
      <c r="E299" s="288">
        <v>3150</v>
      </c>
    </row>
    <row r="300" spans="1:5" ht="12.75">
      <c r="A300" s="291" t="s">
        <v>546</v>
      </c>
      <c r="B300" s="288" t="s">
        <v>547</v>
      </c>
      <c r="C300" s="288" t="s">
        <v>2396</v>
      </c>
      <c r="D300" s="288">
        <v>1994</v>
      </c>
      <c r="E300" s="288">
        <v>1345</v>
      </c>
    </row>
    <row r="301" spans="1:5" ht="12.75">
      <c r="A301" s="291" t="s">
        <v>548</v>
      </c>
      <c r="B301" s="288" t="s">
        <v>549</v>
      </c>
      <c r="C301" s="288" t="s">
        <v>2396</v>
      </c>
      <c r="D301" s="288">
        <v>628</v>
      </c>
      <c r="E301" s="288">
        <v>480</v>
      </c>
    </row>
    <row r="302" spans="1:5" ht="12.75">
      <c r="A302" s="291" t="s">
        <v>550</v>
      </c>
      <c r="B302" s="288" t="s">
        <v>551</v>
      </c>
      <c r="C302" s="288" t="s">
        <v>2396</v>
      </c>
      <c r="D302" s="288">
        <v>826</v>
      </c>
      <c r="E302" s="288">
        <v>480</v>
      </c>
    </row>
    <row r="303" spans="1:5" ht="12.75">
      <c r="A303" s="291" t="s">
        <v>552</v>
      </c>
      <c r="B303" s="288" t="s">
        <v>553</v>
      </c>
      <c r="C303" s="288" t="s">
        <v>2396</v>
      </c>
      <c r="D303" s="288">
        <v>4304</v>
      </c>
      <c r="E303" s="288">
        <v>3500</v>
      </c>
    </row>
    <row r="304" spans="1:5" ht="12.75">
      <c r="A304" s="291" t="s">
        <v>554</v>
      </c>
      <c r="B304" s="288" t="s">
        <v>555</v>
      </c>
      <c r="C304" s="288" t="s">
        <v>2396</v>
      </c>
      <c r="D304" s="288">
        <v>1993</v>
      </c>
      <c r="E304" s="288">
        <v>2300</v>
      </c>
    </row>
    <row r="305" spans="1:5" ht="12.75">
      <c r="A305" s="291" t="s">
        <v>2371</v>
      </c>
      <c r="B305" s="288" t="s">
        <v>2372</v>
      </c>
      <c r="C305" s="288" t="s">
        <v>2396</v>
      </c>
      <c r="D305" s="288"/>
      <c r="E305" s="288">
        <v>150</v>
      </c>
    </row>
    <row r="306" spans="1:5" ht="12.75">
      <c r="A306" s="291" t="s">
        <v>556</v>
      </c>
      <c r="B306" s="288" t="s">
        <v>557</v>
      </c>
      <c r="C306" s="288" t="s">
        <v>2396</v>
      </c>
      <c r="D306" s="288">
        <v>123</v>
      </c>
      <c r="E306" s="288">
        <v>220</v>
      </c>
    </row>
    <row r="307" spans="1:5" ht="12.75">
      <c r="A307" s="291" t="s">
        <v>558</v>
      </c>
      <c r="B307" s="288" t="s">
        <v>559</v>
      </c>
      <c r="C307" s="288" t="s">
        <v>2396</v>
      </c>
      <c r="D307" s="288">
        <v>1112</v>
      </c>
      <c r="E307" s="288">
        <v>800</v>
      </c>
    </row>
    <row r="308" spans="1:5" ht="12.75">
      <c r="A308" s="291" t="s">
        <v>560</v>
      </c>
      <c r="B308" s="288" t="s">
        <v>561</v>
      </c>
      <c r="C308" s="288" t="s">
        <v>2396</v>
      </c>
      <c r="D308" s="288">
        <v>8185</v>
      </c>
      <c r="E308" s="288">
        <v>7800</v>
      </c>
    </row>
    <row r="309" spans="1:5" ht="12.75">
      <c r="A309" s="291" t="s">
        <v>562</v>
      </c>
      <c r="B309" s="288" t="s">
        <v>563</v>
      </c>
      <c r="C309" s="288" t="s">
        <v>2396</v>
      </c>
      <c r="D309" s="288">
        <v>778</v>
      </c>
      <c r="E309" s="288">
        <v>500</v>
      </c>
    </row>
    <row r="310" spans="1:5" ht="12.75">
      <c r="A310" s="291" t="s">
        <v>564</v>
      </c>
      <c r="B310" s="288" t="s">
        <v>565</v>
      </c>
      <c r="C310" s="288" t="s">
        <v>2396</v>
      </c>
      <c r="D310" s="288">
        <v>995</v>
      </c>
      <c r="E310" s="288">
        <v>1250</v>
      </c>
    </row>
    <row r="311" spans="1:5" ht="12.75">
      <c r="A311" s="291" t="s">
        <v>566</v>
      </c>
      <c r="B311" s="288" t="s">
        <v>567</v>
      </c>
      <c r="C311" s="288" t="s">
        <v>2396</v>
      </c>
      <c r="D311" s="288">
        <v>1863</v>
      </c>
      <c r="E311" s="288">
        <v>1350</v>
      </c>
    </row>
    <row r="312" spans="1:5" ht="12.75">
      <c r="A312" s="291" t="s">
        <v>568</v>
      </c>
      <c r="B312" s="288" t="s">
        <v>569</v>
      </c>
      <c r="C312" s="288" t="s">
        <v>2396</v>
      </c>
      <c r="D312" s="288">
        <v>1487</v>
      </c>
      <c r="E312" s="288">
        <v>950</v>
      </c>
    </row>
    <row r="313" spans="1:5" ht="12.75">
      <c r="A313" s="291" t="s">
        <v>570</v>
      </c>
      <c r="B313" s="288" t="s">
        <v>571</v>
      </c>
      <c r="C313" s="288" t="s">
        <v>2396</v>
      </c>
      <c r="D313" s="288">
        <v>1487</v>
      </c>
      <c r="E313" s="288">
        <v>950</v>
      </c>
    </row>
    <row r="314" spans="1:5" ht="12.75">
      <c r="A314" s="291" t="s">
        <v>2373</v>
      </c>
      <c r="B314" s="288" t="s">
        <v>2376</v>
      </c>
      <c r="C314" s="288" t="s">
        <v>2396</v>
      </c>
      <c r="D314" s="288"/>
      <c r="E314" s="288">
        <v>150</v>
      </c>
    </row>
    <row r="315" spans="1:5" ht="12.75">
      <c r="A315" s="291" t="s">
        <v>2374</v>
      </c>
      <c r="B315" s="288" t="s">
        <v>2375</v>
      </c>
      <c r="C315" s="288" t="s">
        <v>2396</v>
      </c>
      <c r="D315" s="288"/>
      <c r="E315" s="288">
        <v>150</v>
      </c>
    </row>
    <row r="316" spans="1:5" ht="12.75">
      <c r="A316" s="291" t="s">
        <v>572</v>
      </c>
      <c r="B316" s="288" t="s">
        <v>573</v>
      </c>
      <c r="C316" s="288" t="s">
        <v>2396</v>
      </c>
      <c r="D316" s="288">
        <v>995</v>
      </c>
      <c r="E316" s="288">
        <v>1750</v>
      </c>
    </row>
    <row r="317" spans="1:5" ht="12.75">
      <c r="A317" s="291" t="s">
        <v>574</v>
      </c>
      <c r="B317" s="288" t="s">
        <v>575</v>
      </c>
      <c r="C317" s="288" t="s">
        <v>2396</v>
      </c>
      <c r="D317" s="288">
        <v>1263</v>
      </c>
      <c r="E317" s="288">
        <v>1250</v>
      </c>
    </row>
    <row r="318" spans="1:5" ht="12.75">
      <c r="A318" s="291" t="s">
        <v>2377</v>
      </c>
      <c r="B318" s="288" t="s">
        <v>2378</v>
      </c>
      <c r="C318" s="288" t="s">
        <v>2396</v>
      </c>
      <c r="D318" s="288"/>
      <c r="E318" s="288">
        <v>150</v>
      </c>
    </row>
    <row r="319" spans="1:5" ht="12.75">
      <c r="A319" s="291" t="s">
        <v>576</v>
      </c>
      <c r="B319" s="288" t="s">
        <v>577</v>
      </c>
      <c r="C319" s="288" t="s">
        <v>2396</v>
      </c>
      <c r="D319" s="288">
        <v>616</v>
      </c>
      <c r="E319" s="288">
        <v>385</v>
      </c>
    </row>
    <row r="320" spans="1:5" ht="12.75">
      <c r="A320" s="291" t="s">
        <v>578</v>
      </c>
      <c r="B320" s="288" t="s">
        <v>579</v>
      </c>
      <c r="C320" s="288" t="s">
        <v>2396</v>
      </c>
      <c r="D320" s="288">
        <v>613</v>
      </c>
      <c r="E320" s="288">
        <v>500</v>
      </c>
    </row>
    <row r="321" spans="1:5" ht="12.75">
      <c r="A321" s="291" t="s">
        <v>580</v>
      </c>
      <c r="B321" s="288" t="s">
        <v>581</v>
      </c>
      <c r="C321" s="288" t="s">
        <v>2396</v>
      </c>
      <c r="D321" s="288">
        <v>4495</v>
      </c>
      <c r="E321" s="288">
        <v>4100</v>
      </c>
    </row>
    <row r="322" spans="1:5" ht="12.75">
      <c r="A322" s="291" t="s">
        <v>582</v>
      </c>
      <c r="B322" s="288" t="s">
        <v>583</v>
      </c>
      <c r="C322" s="288" t="s">
        <v>2396</v>
      </c>
      <c r="D322" s="288">
        <v>2823</v>
      </c>
      <c r="E322" s="288">
        <v>2500</v>
      </c>
    </row>
    <row r="323" spans="1:5" ht="12.75">
      <c r="A323" s="291" t="s">
        <v>584</v>
      </c>
      <c r="B323" s="288" t="s">
        <v>585</v>
      </c>
      <c r="C323" s="288" t="s">
        <v>2396</v>
      </c>
      <c r="D323" s="288">
        <v>4</v>
      </c>
      <c r="E323" s="288">
        <v>20</v>
      </c>
    </row>
    <row r="324" spans="1:5" ht="12.75">
      <c r="A324" s="291" t="s">
        <v>586</v>
      </c>
      <c r="B324" s="288" t="s">
        <v>587</v>
      </c>
      <c r="C324" s="288" t="s">
        <v>2396</v>
      </c>
      <c r="D324" s="288">
        <v>1196</v>
      </c>
      <c r="E324" s="288">
        <v>1000</v>
      </c>
    </row>
    <row r="325" spans="1:5" ht="12.75">
      <c r="A325" s="291" t="s">
        <v>588</v>
      </c>
      <c r="B325" s="288" t="s">
        <v>589</v>
      </c>
      <c r="C325" s="288" t="s">
        <v>2396</v>
      </c>
      <c r="D325" s="288">
        <v>1262</v>
      </c>
      <c r="E325" s="288">
        <v>1262</v>
      </c>
    </row>
    <row r="326" spans="1:5" ht="12.75">
      <c r="A326" s="291" t="s">
        <v>2379</v>
      </c>
      <c r="B326" s="288" t="s">
        <v>2380</v>
      </c>
      <c r="C326" s="288" t="s">
        <v>2396</v>
      </c>
      <c r="D326" s="288"/>
      <c r="E326" s="288">
        <v>150</v>
      </c>
    </row>
    <row r="327" spans="1:5" ht="12.75">
      <c r="A327" s="291" t="s">
        <v>590</v>
      </c>
      <c r="B327" s="288" t="s">
        <v>591</v>
      </c>
      <c r="C327" s="288" t="s">
        <v>2396</v>
      </c>
      <c r="D327" s="288">
        <v>147</v>
      </c>
      <c r="E327" s="288">
        <v>200</v>
      </c>
    </row>
    <row r="328" spans="1:5" ht="12.75">
      <c r="A328" s="291" t="s">
        <v>592</v>
      </c>
      <c r="B328" s="288" t="s">
        <v>593</v>
      </c>
      <c r="C328" s="288" t="s">
        <v>2396</v>
      </c>
      <c r="D328" s="288">
        <v>35</v>
      </c>
      <c r="E328" s="288">
        <v>14</v>
      </c>
    </row>
    <row r="329" spans="1:5" ht="12.75">
      <c r="A329" s="291" t="s">
        <v>2381</v>
      </c>
      <c r="B329" s="288" t="s">
        <v>2382</v>
      </c>
      <c r="C329" s="288" t="s">
        <v>2396</v>
      </c>
      <c r="D329" s="288"/>
      <c r="E329" s="288">
        <v>150</v>
      </c>
    </row>
    <row r="330" spans="1:5" ht="12.75">
      <c r="A330" s="291" t="s">
        <v>594</v>
      </c>
      <c r="B330" s="288" t="s">
        <v>595</v>
      </c>
      <c r="C330" s="288" t="s">
        <v>2396</v>
      </c>
      <c r="D330" s="288">
        <v>2021</v>
      </c>
      <c r="E330" s="288">
        <v>1800</v>
      </c>
    </row>
    <row r="331" spans="1:5" ht="12.75">
      <c r="A331" s="291" t="s">
        <v>596</v>
      </c>
      <c r="B331" s="288" t="s">
        <v>597</v>
      </c>
      <c r="C331" s="288" t="s">
        <v>2396</v>
      </c>
      <c r="D331" s="288">
        <v>0</v>
      </c>
      <c r="E331" s="288">
        <v>66</v>
      </c>
    </row>
    <row r="332" spans="1:5" ht="12.75">
      <c r="A332" s="291" t="s">
        <v>598</v>
      </c>
      <c r="B332" s="288" t="s">
        <v>599</v>
      </c>
      <c r="C332" s="288" t="s">
        <v>2396</v>
      </c>
      <c r="D332" s="288">
        <v>0</v>
      </c>
      <c r="E332" s="288">
        <v>67</v>
      </c>
    </row>
    <row r="333" spans="1:5" ht="12.75">
      <c r="A333" s="291" t="s">
        <v>600</v>
      </c>
      <c r="B333" s="288" t="s">
        <v>601</v>
      </c>
      <c r="C333" s="288" t="s">
        <v>2396</v>
      </c>
      <c r="D333" s="288">
        <v>1783</v>
      </c>
      <c r="E333" s="288">
        <v>368</v>
      </c>
    </row>
    <row r="334" spans="1:5" ht="12.75">
      <c r="A334" s="291" t="s">
        <v>602</v>
      </c>
      <c r="B334" s="288" t="s">
        <v>603</v>
      </c>
      <c r="C334" s="288" t="s">
        <v>2396</v>
      </c>
      <c r="D334" s="288">
        <v>0</v>
      </c>
      <c r="E334" s="288">
        <v>69</v>
      </c>
    </row>
    <row r="335" spans="1:5" ht="12.75">
      <c r="A335" s="291" t="s">
        <v>604</v>
      </c>
      <c r="B335" s="288" t="s">
        <v>605</v>
      </c>
      <c r="C335" s="288" t="s">
        <v>2396</v>
      </c>
      <c r="D335" s="288">
        <v>516</v>
      </c>
      <c r="E335" s="288">
        <v>580</v>
      </c>
    </row>
    <row r="336" spans="1:5" ht="12.75">
      <c r="A336" s="291" t="s">
        <v>606</v>
      </c>
      <c r="B336" s="288" t="s">
        <v>607</v>
      </c>
      <c r="C336" s="288" t="s">
        <v>2396</v>
      </c>
      <c r="D336" s="288">
        <v>4510</v>
      </c>
      <c r="E336" s="288">
        <v>4200</v>
      </c>
    </row>
    <row r="337" spans="1:5" ht="12.75">
      <c r="A337" s="291" t="s">
        <v>608</v>
      </c>
      <c r="B337" s="288" t="s">
        <v>609</v>
      </c>
      <c r="C337" s="288" t="s">
        <v>2396</v>
      </c>
      <c r="D337" s="288">
        <v>1335</v>
      </c>
      <c r="E337" s="288">
        <v>322</v>
      </c>
    </row>
    <row r="338" spans="1:5" ht="12.75">
      <c r="A338" s="291" t="s">
        <v>610</v>
      </c>
      <c r="B338" s="288" t="s">
        <v>611</v>
      </c>
      <c r="C338" s="288" t="s">
        <v>2396</v>
      </c>
      <c r="D338" s="288">
        <v>1334</v>
      </c>
      <c r="E338" s="288">
        <v>323</v>
      </c>
    </row>
    <row r="339" spans="1:5" ht="12.75">
      <c r="A339" s="291" t="s">
        <v>612</v>
      </c>
      <c r="B339" s="288" t="s">
        <v>613</v>
      </c>
      <c r="C339" s="288" t="s">
        <v>2396</v>
      </c>
      <c r="D339" s="288">
        <v>1335</v>
      </c>
      <c r="E339" s="288">
        <v>324</v>
      </c>
    </row>
    <row r="340" spans="1:5" ht="12.75">
      <c r="A340" s="291" t="s">
        <v>660</v>
      </c>
      <c r="B340" s="288" t="s">
        <v>661</v>
      </c>
      <c r="C340" s="288" t="s">
        <v>2396</v>
      </c>
      <c r="D340" s="288">
        <v>116</v>
      </c>
      <c r="E340" s="288">
        <v>100</v>
      </c>
    </row>
    <row r="341" spans="1:5" ht="12.75">
      <c r="A341" s="291" t="s">
        <v>614</v>
      </c>
      <c r="B341" s="288" t="s">
        <v>615</v>
      </c>
      <c r="C341" s="288" t="s">
        <v>2396</v>
      </c>
      <c r="D341" s="288">
        <v>0</v>
      </c>
      <c r="E341" s="288">
        <v>30</v>
      </c>
    </row>
    <row r="342" spans="1:5" ht="12.75">
      <c r="A342" s="291" t="s">
        <v>616</v>
      </c>
      <c r="B342" s="288" t="s">
        <v>617</v>
      </c>
      <c r="C342" s="288" t="s">
        <v>2396</v>
      </c>
      <c r="D342" s="288">
        <v>0</v>
      </c>
      <c r="E342" s="288">
        <v>31</v>
      </c>
    </row>
    <row r="343" spans="1:5" ht="12.75">
      <c r="A343" s="291" t="s">
        <v>618</v>
      </c>
      <c r="B343" s="288" t="s">
        <v>619</v>
      </c>
      <c r="C343" s="288" t="s">
        <v>2396</v>
      </c>
      <c r="D343" s="288">
        <v>40</v>
      </c>
      <c r="E343" s="288">
        <v>32</v>
      </c>
    </row>
    <row r="344" spans="1:5" ht="12.75">
      <c r="A344" s="291" t="s">
        <v>620</v>
      </c>
      <c r="B344" s="288" t="s">
        <v>621</v>
      </c>
      <c r="C344" s="288" t="s">
        <v>2396</v>
      </c>
      <c r="D344" s="288">
        <v>27</v>
      </c>
      <c r="E344" s="288">
        <v>33</v>
      </c>
    </row>
    <row r="345" spans="1:5" ht="12.75">
      <c r="A345" s="291" t="s">
        <v>622</v>
      </c>
      <c r="B345" s="288" t="s">
        <v>623</v>
      </c>
      <c r="C345" s="288" t="s">
        <v>2396</v>
      </c>
      <c r="D345" s="288">
        <v>1</v>
      </c>
      <c r="E345" s="288">
        <v>34</v>
      </c>
    </row>
    <row r="346" spans="1:5" ht="12.75">
      <c r="A346" s="291" t="s">
        <v>624</v>
      </c>
      <c r="B346" s="288" t="s">
        <v>625</v>
      </c>
      <c r="C346" s="288" t="s">
        <v>2396</v>
      </c>
      <c r="D346" s="288">
        <v>40</v>
      </c>
      <c r="E346" s="288">
        <v>35</v>
      </c>
    </row>
    <row r="347" spans="1:5" ht="12.75">
      <c r="A347" s="291" t="s">
        <v>662</v>
      </c>
      <c r="B347" s="288" t="s">
        <v>663</v>
      </c>
      <c r="C347" s="288" t="s">
        <v>2396</v>
      </c>
      <c r="D347" s="288">
        <v>6</v>
      </c>
      <c r="E347" s="288">
        <v>60</v>
      </c>
    </row>
    <row r="348" spans="1:5" ht="12.75">
      <c r="A348" s="291" t="s">
        <v>626</v>
      </c>
      <c r="B348" s="288" t="s">
        <v>627</v>
      </c>
      <c r="C348" s="288" t="s">
        <v>2396</v>
      </c>
      <c r="D348" s="288">
        <v>40</v>
      </c>
      <c r="E348" s="288">
        <v>36</v>
      </c>
    </row>
    <row r="349" spans="1:5" ht="12.75">
      <c r="A349" s="291" t="s">
        <v>628</v>
      </c>
      <c r="B349" s="288" t="s">
        <v>629</v>
      </c>
      <c r="C349" s="288" t="s">
        <v>2396</v>
      </c>
      <c r="D349" s="288">
        <v>1</v>
      </c>
      <c r="E349" s="288">
        <v>37</v>
      </c>
    </row>
    <row r="350" spans="1:5" ht="12.75">
      <c r="A350" s="291" t="s">
        <v>630</v>
      </c>
      <c r="B350" s="288" t="s">
        <v>631</v>
      </c>
      <c r="C350" s="288" t="s">
        <v>2396</v>
      </c>
      <c r="D350" s="288">
        <v>0</v>
      </c>
      <c r="E350" s="288">
        <v>708</v>
      </c>
    </row>
    <row r="351" spans="1:5" ht="12.75">
      <c r="A351" s="291" t="s">
        <v>632</v>
      </c>
      <c r="B351" s="288" t="s">
        <v>633</v>
      </c>
      <c r="C351" s="288" t="s">
        <v>2396</v>
      </c>
      <c r="D351" s="288">
        <v>2097</v>
      </c>
      <c r="E351" s="288">
        <v>2000</v>
      </c>
    </row>
    <row r="352" spans="1:5" ht="12.75">
      <c r="A352" s="291" t="s">
        <v>634</v>
      </c>
      <c r="B352" s="288" t="s">
        <v>635</v>
      </c>
      <c r="C352" s="288" t="s">
        <v>2396</v>
      </c>
      <c r="D352" s="288">
        <v>4606</v>
      </c>
      <c r="E352" s="288">
        <v>6350</v>
      </c>
    </row>
    <row r="353" spans="1:5" ht="12.75">
      <c r="A353" s="291" t="s">
        <v>636</v>
      </c>
      <c r="B353" s="288" t="s">
        <v>637</v>
      </c>
      <c r="C353" s="288" t="s">
        <v>2396</v>
      </c>
      <c r="D353" s="288">
        <v>4214</v>
      </c>
      <c r="E353" s="288">
        <v>3720</v>
      </c>
    </row>
    <row r="354" spans="1:5" ht="12.75">
      <c r="A354" s="291" t="s">
        <v>638</v>
      </c>
      <c r="B354" s="288" t="s">
        <v>639</v>
      </c>
      <c r="C354" s="288" t="s">
        <v>2396</v>
      </c>
      <c r="D354" s="288">
        <v>79</v>
      </c>
      <c r="E354" s="288">
        <v>1200</v>
      </c>
    </row>
    <row r="355" spans="1:5" ht="12.75">
      <c r="A355" s="291" t="s">
        <v>640</v>
      </c>
      <c r="B355" s="288" t="s">
        <v>641</v>
      </c>
      <c r="C355" s="288" t="s">
        <v>2396</v>
      </c>
      <c r="D355" s="288">
        <v>1951</v>
      </c>
      <c r="E355" s="288">
        <v>1200</v>
      </c>
    </row>
    <row r="356" spans="1:5" ht="12.75">
      <c r="A356" s="291" t="s">
        <v>642</v>
      </c>
      <c r="B356" s="288" t="s">
        <v>643</v>
      </c>
      <c r="C356" s="288" t="s">
        <v>2396</v>
      </c>
      <c r="D356" s="288">
        <v>1075</v>
      </c>
      <c r="E356" s="288">
        <v>600</v>
      </c>
    </row>
    <row r="357" spans="1:5" ht="12.75">
      <c r="A357" s="291" t="s">
        <v>644</v>
      </c>
      <c r="B357" s="288" t="s">
        <v>645</v>
      </c>
      <c r="C357" s="288" t="s">
        <v>2396</v>
      </c>
      <c r="D357" s="288">
        <v>3882</v>
      </c>
      <c r="E357" s="288">
        <v>3000</v>
      </c>
    </row>
    <row r="358" spans="1:5" ht="12.75">
      <c r="A358" s="291" t="s">
        <v>646</v>
      </c>
      <c r="B358" s="288" t="s">
        <v>647</v>
      </c>
      <c r="C358" s="288" t="s">
        <v>2396</v>
      </c>
      <c r="D358" s="288">
        <v>107</v>
      </c>
      <c r="E358" s="288">
        <v>400</v>
      </c>
    </row>
    <row r="359" spans="1:5" ht="12.75">
      <c r="A359" s="291" t="s">
        <v>648</v>
      </c>
      <c r="B359" s="288" t="s">
        <v>649</v>
      </c>
      <c r="C359" s="288" t="s">
        <v>2396</v>
      </c>
      <c r="D359" s="288">
        <v>632</v>
      </c>
      <c r="E359" s="288">
        <v>1550</v>
      </c>
    </row>
    <row r="360" spans="1:5" ht="12.75">
      <c r="A360" s="291" t="s">
        <v>650</v>
      </c>
      <c r="B360" s="288" t="s">
        <v>651</v>
      </c>
      <c r="C360" s="288" t="s">
        <v>2396</v>
      </c>
      <c r="D360" s="288">
        <v>0</v>
      </c>
      <c r="E360" s="288">
        <v>97</v>
      </c>
    </row>
    <row r="361" spans="1:5" ht="12.75">
      <c r="A361" s="291" t="s">
        <v>652</v>
      </c>
      <c r="B361" s="288" t="s">
        <v>653</v>
      </c>
      <c r="C361" s="288" t="s">
        <v>2396</v>
      </c>
      <c r="D361" s="288">
        <v>380</v>
      </c>
      <c r="E361" s="288">
        <v>260</v>
      </c>
    </row>
    <row r="362" spans="1:5" ht="12.75">
      <c r="A362" s="291" t="s">
        <v>654</v>
      </c>
      <c r="B362" s="288" t="s">
        <v>655</v>
      </c>
      <c r="C362" s="288" t="s">
        <v>2396</v>
      </c>
      <c r="D362" s="288">
        <v>476</v>
      </c>
      <c r="E362" s="288">
        <v>400</v>
      </c>
    </row>
    <row r="363" spans="1:5" ht="12.75">
      <c r="A363" s="291" t="s">
        <v>656</v>
      </c>
      <c r="B363" s="288" t="s">
        <v>657</v>
      </c>
      <c r="C363" s="288" t="s">
        <v>2396</v>
      </c>
      <c r="D363" s="288">
        <v>476</v>
      </c>
      <c r="E363" s="288">
        <v>400</v>
      </c>
    </row>
    <row r="364" spans="1:5" ht="12.75">
      <c r="A364" s="291" t="s">
        <v>2383</v>
      </c>
      <c r="B364" s="288" t="s">
        <v>2384</v>
      </c>
      <c r="C364" s="288" t="s">
        <v>2396</v>
      </c>
      <c r="D364" s="288"/>
      <c r="E364" s="288">
        <v>150</v>
      </c>
    </row>
    <row r="365" spans="1:5" ht="12.75">
      <c r="A365" s="291" t="s">
        <v>664</v>
      </c>
      <c r="B365" s="288" t="s">
        <v>665</v>
      </c>
      <c r="C365" s="288" t="s">
        <v>2396</v>
      </c>
      <c r="D365" s="288">
        <v>4</v>
      </c>
      <c r="E365" s="288">
        <v>20</v>
      </c>
    </row>
    <row r="366" spans="1:5" ht="12.75">
      <c r="A366" s="291" t="s">
        <v>666</v>
      </c>
      <c r="B366" s="288" t="s">
        <v>667</v>
      </c>
      <c r="C366" s="288" t="s">
        <v>2396</v>
      </c>
      <c r="D366" s="288">
        <v>1277</v>
      </c>
      <c r="E366" s="288">
        <v>1200</v>
      </c>
    </row>
    <row r="367" spans="1:5" ht="12.75">
      <c r="A367" s="291" t="s">
        <v>668</v>
      </c>
      <c r="B367" s="288" t="s">
        <v>669</v>
      </c>
      <c r="C367" s="288" t="s">
        <v>2396</v>
      </c>
      <c r="D367" s="288">
        <v>1277</v>
      </c>
      <c r="E367" s="288">
        <v>700</v>
      </c>
    </row>
    <row r="368" spans="1:5" ht="12.75">
      <c r="A368" s="291" t="s">
        <v>670</v>
      </c>
      <c r="B368" s="288" t="s">
        <v>671</v>
      </c>
      <c r="C368" s="288" t="s">
        <v>2396</v>
      </c>
      <c r="D368" s="288">
        <v>75</v>
      </c>
      <c r="E368" s="288">
        <v>60</v>
      </c>
    </row>
    <row r="369" spans="1:5" ht="12.75">
      <c r="A369" s="291" t="s">
        <v>672</v>
      </c>
      <c r="B369" s="288" t="s">
        <v>673</v>
      </c>
      <c r="C369" s="288" t="s">
        <v>2396</v>
      </c>
      <c r="D369" s="288">
        <v>917</v>
      </c>
      <c r="E369" s="288">
        <v>405</v>
      </c>
    </row>
    <row r="370" spans="1:5" ht="12.75">
      <c r="A370" s="291" t="s">
        <v>674</v>
      </c>
      <c r="B370" s="288" t="s">
        <v>675</v>
      </c>
      <c r="C370" s="288" t="s">
        <v>2396</v>
      </c>
      <c r="D370" s="288">
        <v>1315</v>
      </c>
      <c r="E370" s="288">
        <v>1200</v>
      </c>
    </row>
    <row r="371" spans="1:5" ht="12.75">
      <c r="A371" s="291" t="s">
        <v>676</v>
      </c>
      <c r="B371" s="288" t="s">
        <v>677</v>
      </c>
      <c r="C371" s="288" t="s">
        <v>2396</v>
      </c>
      <c r="D371" s="288">
        <v>1316</v>
      </c>
      <c r="E371" s="288">
        <v>1200</v>
      </c>
    </row>
    <row r="372" spans="1:5" ht="12.75">
      <c r="A372" s="291" t="s">
        <v>678</v>
      </c>
      <c r="B372" s="288" t="s">
        <v>679</v>
      </c>
      <c r="C372" s="288" t="s">
        <v>2396</v>
      </c>
      <c r="D372" s="288">
        <v>144</v>
      </c>
      <c r="E372" s="288">
        <v>115</v>
      </c>
    </row>
    <row r="373" spans="1:5" ht="12.75">
      <c r="A373" s="291" t="s">
        <v>680</v>
      </c>
      <c r="B373" s="288" t="s">
        <v>681</v>
      </c>
      <c r="C373" s="288" t="s">
        <v>2396</v>
      </c>
      <c r="D373" s="288">
        <v>0</v>
      </c>
      <c r="E373" s="288">
        <v>15</v>
      </c>
    </row>
    <row r="374" spans="1:5" ht="12.75">
      <c r="A374" s="291" t="s">
        <v>682</v>
      </c>
      <c r="B374" s="288" t="s">
        <v>683</v>
      </c>
      <c r="C374" s="288" t="s">
        <v>2396</v>
      </c>
      <c r="D374" s="288">
        <v>2</v>
      </c>
      <c r="E374" s="288">
        <v>12</v>
      </c>
    </row>
    <row r="375" spans="1:5" ht="12.75">
      <c r="A375" s="291" t="s">
        <v>684</v>
      </c>
      <c r="B375" s="288" t="s">
        <v>685</v>
      </c>
      <c r="C375" s="288" t="s">
        <v>2396</v>
      </c>
      <c r="D375" s="288">
        <v>549</v>
      </c>
      <c r="E375" s="288">
        <v>550</v>
      </c>
    </row>
    <row r="376" spans="1:5" ht="12.75">
      <c r="A376" s="291" t="s">
        <v>686</v>
      </c>
      <c r="B376" s="288" t="s">
        <v>687</v>
      </c>
      <c r="C376" s="288" t="s">
        <v>2396</v>
      </c>
      <c r="D376" s="288">
        <v>340</v>
      </c>
      <c r="E376" s="288">
        <v>120</v>
      </c>
    </row>
    <row r="377" spans="1:5" ht="12.75">
      <c r="A377" s="291" t="s">
        <v>688</v>
      </c>
      <c r="B377" s="288" t="s">
        <v>689</v>
      </c>
      <c r="C377" s="288" t="s">
        <v>2396</v>
      </c>
      <c r="D377" s="288">
        <v>173</v>
      </c>
      <c r="E377" s="288">
        <v>20</v>
      </c>
    </row>
    <row r="378" spans="1:5" ht="12.75">
      <c r="A378" s="291" t="s">
        <v>690</v>
      </c>
      <c r="B378" s="288" t="s">
        <v>691</v>
      </c>
      <c r="C378" s="288" t="s">
        <v>2396</v>
      </c>
      <c r="D378" s="288">
        <v>145</v>
      </c>
      <c r="E378" s="288">
        <v>40</v>
      </c>
    </row>
    <row r="379" spans="1:5" ht="12.75">
      <c r="A379" s="291" t="s">
        <v>692</v>
      </c>
      <c r="B379" s="288" t="s">
        <v>693</v>
      </c>
      <c r="C379" s="288" t="s">
        <v>2396</v>
      </c>
      <c r="D379" s="288">
        <v>917</v>
      </c>
      <c r="E379" s="288">
        <v>310</v>
      </c>
    </row>
    <row r="380" spans="1:5" ht="12.75">
      <c r="A380" s="291" t="s">
        <v>694</v>
      </c>
      <c r="B380" s="288" t="s">
        <v>695</v>
      </c>
      <c r="C380" s="288" t="s">
        <v>2396</v>
      </c>
      <c r="D380" s="288">
        <v>2630</v>
      </c>
      <c r="E380" s="288">
        <v>700</v>
      </c>
    </row>
    <row r="381" spans="1:5" ht="12.75">
      <c r="A381" s="291" t="s">
        <v>696</v>
      </c>
      <c r="B381" s="288" t="s">
        <v>697</v>
      </c>
      <c r="C381" s="288" t="s">
        <v>2396</v>
      </c>
      <c r="D381" s="288">
        <v>52</v>
      </c>
      <c r="E381" s="288">
        <v>40</v>
      </c>
    </row>
    <row r="382" spans="1:5" ht="12.75">
      <c r="A382" s="291" t="s">
        <v>698</v>
      </c>
      <c r="B382" s="288" t="s">
        <v>699</v>
      </c>
      <c r="C382" s="288" t="s">
        <v>2396</v>
      </c>
      <c r="D382" s="288">
        <v>773</v>
      </c>
      <c r="E382" s="288">
        <v>1000</v>
      </c>
    </row>
    <row r="383" spans="1:5" ht="12.75">
      <c r="A383" s="291" t="s">
        <v>700</v>
      </c>
      <c r="B383" s="288" t="s">
        <v>701</v>
      </c>
      <c r="C383" s="288" t="s">
        <v>2396</v>
      </c>
      <c r="D383" s="288">
        <v>321</v>
      </c>
      <c r="E383" s="288">
        <v>600</v>
      </c>
    </row>
    <row r="384" spans="1:5" ht="12.75">
      <c r="A384" s="291" t="s">
        <v>702</v>
      </c>
      <c r="B384" s="288" t="s">
        <v>703</v>
      </c>
      <c r="C384" s="288" t="s">
        <v>2396</v>
      </c>
      <c r="D384" s="288">
        <v>197</v>
      </c>
      <c r="E384" s="288">
        <v>700</v>
      </c>
    </row>
    <row r="385" spans="1:5" ht="12.75">
      <c r="A385" s="291" t="s">
        <v>704</v>
      </c>
      <c r="B385" s="288" t="s">
        <v>705</v>
      </c>
      <c r="C385" s="288" t="s">
        <v>2396</v>
      </c>
      <c r="D385" s="288">
        <v>185</v>
      </c>
      <c r="E385" s="288">
        <v>550</v>
      </c>
    </row>
    <row r="386" spans="1:5" ht="12.75">
      <c r="A386" s="291" t="s">
        <v>706</v>
      </c>
      <c r="B386" s="288" t="s">
        <v>707</v>
      </c>
      <c r="C386" s="288" t="s">
        <v>2396</v>
      </c>
      <c r="D386" s="288">
        <v>366</v>
      </c>
      <c r="E386" s="288">
        <v>250</v>
      </c>
    </row>
    <row r="387" spans="1:5" ht="12.75">
      <c r="A387" s="291" t="s">
        <v>2385</v>
      </c>
      <c r="B387" s="288" t="s">
        <v>2386</v>
      </c>
      <c r="C387" s="288" t="s">
        <v>2396</v>
      </c>
      <c r="D387" s="288"/>
      <c r="E387" s="288">
        <v>150</v>
      </c>
    </row>
    <row r="388" spans="1:5" ht="12.75">
      <c r="A388" s="291" t="s">
        <v>708</v>
      </c>
      <c r="B388" s="288" t="s">
        <v>709</v>
      </c>
      <c r="C388" s="288" t="s">
        <v>2396</v>
      </c>
      <c r="D388" s="288">
        <v>115</v>
      </c>
      <c r="E388" s="288">
        <v>40</v>
      </c>
    </row>
    <row r="389" spans="1:5" ht="12.75">
      <c r="A389" s="291" t="s">
        <v>710</v>
      </c>
      <c r="B389" s="288" t="s">
        <v>711</v>
      </c>
      <c r="C389" s="288" t="s">
        <v>2396</v>
      </c>
      <c r="D389" s="288">
        <v>389</v>
      </c>
      <c r="E389" s="288">
        <v>100</v>
      </c>
    </row>
    <row r="390" spans="1:5" ht="12.75">
      <c r="A390" s="291" t="s">
        <v>712</v>
      </c>
      <c r="B390" s="288" t="s">
        <v>713</v>
      </c>
      <c r="C390" s="288" t="s">
        <v>2396</v>
      </c>
      <c r="D390" s="288">
        <v>11</v>
      </c>
      <c r="E390" s="288">
        <v>15</v>
      </c>
    </row>
    <row r="391" spans="1:5" ht="12.75">
      <c r="A391" s="291" t="s">
        <v>714</v>
      </c>
      <c r="B391" s="288" t="s">
        <v>715</v>
      </c>
      <c r="C391" s="288" t="s">
        <v>2396</v>
      </c>
      <c r="D391" s="288">
        <v>436</v>
      </c>
      <c r="E391" s="288">
        <v>400</v>
      </c>
    </row>
    <row r="392" spans="1:5" ht="12.75">
      <c r="A392" s="291" t="s">
        <v>716</v>
      </c>
      <c r="B392" s="288" t="s">
        <v>717</v>
      </c>
      <c r="C392" s="288" t="s">
        <v>2396</v>
      </c>
      <c r="D392" s="288">
        <v>72</v>
      </c>
      <c r="E392" s="288">
        <v>110</v>
      </c>
    </row>
    <row r="393" spans="1:5" ht="12.75">
      <c r="A393" s="291" t="s">
        <v>718</v>
      </c>
      <c r="B393" s="288" t="s">
        <v>719</v>
      </c>
      <c r="C393" s="288" t="s">
        <v>2396</v>
      </c>
      <c r="D393" s="288">
        <v>72</v>
      </c>
      <c r="E393" s="288">
        <v>150</v>
      </c>
    </row>
    <row r="394" spans="1:5" ht="12.75">
      <c r="A394" s="291" t="s">
        <v>720</v>
      </c>
      <c r="B394" s="288" t="s">
        <v>721</v>
      </c>
      <c r="C394" s="288" t="s">
        <v>2396</v>
      </c>
      <c r="D394" s="288">
        <v>40</v>
      </c>
      <c r="E394" s="288">
        <v>55</v>
      </c>
    </row>
    <row r="395" spans="1:5" ht="12.75">
      <c r="A395" s="291" t="s">
        <v>722</v>
      </c>
      <c r="B395" s="288" t="s">
        <v>723</v>
      </c>
      <c r="C395" s="288" t="s">
        <v>2396</v>
      </c>
      <c r="D395" s="288">
        <v>33</v>
      </c>
      <c r="E395" s="288">
        <v>60</v>
      </c>
    </row>
    <row r="396" spans="1:5" ht="12.75">
      <c r="A396" s="291" t="s">
        <v>724</v>
      </c>
      <c r="B396" s="288" t="s">
        <v>725</v>
      </c>
      <c r="C396" s="288" t="s">
        <v>2396</v>
      </c>
      <c r="D396" s="288">
        <v>176</v>
      </c>
      <c r="E396" s="288">
        <v>200</v>
      </c>
    </row>
    <row r="397" spans="1:5" ht="12.75">
      <c r="A397" s="291" t="s">
        <v>726</v>
      </c>
      <c r="B397" s="288" t="s">
        <v>727</v>
      </c>
      <c r="C397" s="288" t="s">
        <v>2396</v>
      </c>
      <c r="D397" s="288">
        <v>0</v>
      </c>
      <c r="E397" s="288">
        <v>15</v>
      </c>
    </row>
    <row r="398" spans="1:5" ht="12.75">
      <c r="A398" s="291" t="s">
        <v>728</v>
      </c>
      <c r="B398" s="288" t="s">
        <v>729</v>
      </c>
      <c r="C398" s="288" t="s">
        <v>2396</v>
      </c>
      <c r="D398" s="288">
        <v>6</v>
      </c>
      <c r="E398" s="288">
        <v>60</v>
      </c>
    </row>
    <row r="399" spans="1:5" ht="12.75">
      <c r="A399" s="291" t="s">
        <v>730</v>
      </c>
      <c r="B399" s="288" t="s">
        <v>731</v>
      </c>
      <c r="C399" s="288" t="s">
        <v>2396</v>
      </c>
      <c r="D399" s="288">
        <v>7</v>
      </c>
      <c r="E399" s="288">
        <v>10</v>
      </c>
    </row>
    <row r="400" spans="1:5" ht="12.75">
      <c r="A400" s="291" t="s">
        <v>732</v>
      </c>
      <c r="B400" s="288" t="s">
        <v>733</v>
      </c>
      <c r="C400" s="288" t="s">
        <v>2396</v>
      </c>
      <c r="D400" s="288">
        <v>1069</v>
      </c>
      <c r="E400" s="288">
        <v>600</v>
      </c>
    </row>
    <row r="401" spans="1:5" ht="12.75">
      <c r="A401" s="291" t="s">
        <v>734</v>
      </c>
      <c r="B401" s="288" t="s">
        <v>735</v>
      </c>
      <c r="C401" s="288" t="s">
        <v>2396</v>
      </c>
      <c r="D401" s="288">
        <v>1506</v>
      </c>
      <c r="E401" s="288">
        <v>2000</v>
      </c>
    </row>
    <row r="402" spans="1:5" ht="12.75">
      <c r="A402" s="291" t="s">
        <v>736</v>
      </c>
      <c r="B402" s="288" t="s">
        <v>737</v>
      </c>
      <c r="C402" s="288" t="s">
        <v>2396</v>
      </c>
      <c r="D402" s="288">
        <v>17</v>
      </c>
      <c r="E402" s="288">
        <v>110</v>
      </c>
    </row>
    <row r="403" spans="1:5" ht="12.75">
      <c r="A403" s="291" t="s">
        <v>738</v>
      </c>
      <c r="B403" s="288" t="s">
        <v>739</v>
      </c>
      <c r="C403" s="288" t="s">
        <v>2396</v>
      </c>
      <c r="D403" s="288">
        <v>5731</v>
      </c>
      <c r="E403" s="288">
        <v>3000</v>
      </c>
    </row>
    <row r="404" spans="1:5" ht="12.75">
      <c r="A404" s="291" t="s">
        <v>740</v>
      </c>
      <c r="B404" s="288" t="s">
        <v>741</v>
      </c>
      <c r="C404" s="288" t="s">
        <v>2396</v>
      </c>
      <c r="D404" s="288">
        <v>3128</v>
      </c>
      <c r="E404" s="288">
        <v>1700</v>
      </c>
    </row>
    <row r="405" spans="1:5" ht="12.75">
      <c r="A405" s="291" t="s">
        <v>742</v>
      </c>
      <c r="B405" s="288" t="s">
        <v>743</v>
      </c>
      <c r="C405" s="288" t="s">
        <v>2396</v>
      </c>
      <c r="D405" s="288">
        <v>369</v>
      </c>
      <c r="E405" s="288">
        <v>500</v>
      </c>
    </row>
    <row r="406" spans="1:5" ht="12.75">
      <c r="A406" s="291" t="s">
        <v>744</v>
      </c>
      <c r="B406" s="288" t="s">
        <v>745</v>
      </c>
      <c r="C406" s="288" t="s">
        <v>2396</v>
      </c>
      <c r="D406" s="288">
        <v>456</v>
      </c>
      <c r="E406" s="288">
        <v>205</v>
      </c>
    </row>
    <row r="407" spans="1:5" ht="12.75">
      <c r="A407" s="291" t="s">
        <v>746</v>
      </c>
      <c r="B407" s="288" t="s">
        <v>747</v>
      </c>
      <c r="C407" s="288" t="s">
        <v>2396</v>
      </c>
      <c r="D407" s="288">
        <v>32</v>
      </c>
      <c r="E407" s="288">
        <v>40</v>
      </c>
    </row>
    <row r="408" spans="1:5" ht="12.75">
      <c r="A408" s="291" t="s">
        <v>748</v>
      </c>
      <c r="B408" s="288" t="s">
        <v>749</v>
      </c>
      <c r="C408" s="288" t="s">
        <v>2396</v>
      </c>
      <c r="D408" s="288">
        <v>6</v>
      </c>
      <c r="E408" s="288">
        <v>20</v>
      </c>
    </row>
    <row r="409" spans="1:5" ht="12.75">
      <c r="A409" s="291" t="s">
        <v>750</v>
      </c>
      <c r="B409" s="288" t="s">
        <v>751</v>
      </c>
      <c r="C409" s="288" t="s">
        <v>2396</v>
      </c>
      <c r="D409" s="288">
        <v>6</v>
      </c>
      <c r="E409" s="288">
        <v>20</v>
      </c>
    </row>
    <row r="410" spans="1:5" ht="12.75">
      <c r="A410" s="291" t="s">
        <v>752</v>
      </c>
      <c r="B410" s="288" t="s">
        <v>753</v>
      </c>
      <c r="C410" s="288" t="s">
        <v>2396</v>
      </c>
      <c r="D410" s="288">
        <v>7</v>
      </c>
      <c r="E410" s="288">
        <v>10</v>
      </c>
    </row>
    <row r="411" spans="1:5" ht="12.75">
      <c r="A411" s="291" t="s">
        <v>754</v>
      </c>
      <c r="B411" s="288" t="s">
        <v>755</v>
      </c>
      <c r="C411" s="288" t="s">
        <v>2396</v>
      </c>
      <c r="D411" s="288">
        <v>2447</v>
      </c>
      <c r="E411" s="288">
        <v>1100</v>
      </c>
    </row>
    <row r="412" spans="1:5" ht="12.75">
      <c r="A412" s="291" t="s">
        <v>756</v>
      </c>
      <c r="B412" s="288" t="s">
        <v>757</v>
      </c>
      <c r="C412" s="288" t="s">
        <v>2396</v>
      </c>
      <c r="D412" s="288">
        <v>1383</v>
      </c>
      <c r="E412" s="288">
        <v>2700</v>
      </c>
    </row>
    <row r="413" spans="1:5" ht="12.75">
      <c r="A413" s="291" t="s">
        <v>758</v>
      </c>
      <c r="B413" s="288" t="s">
        <v>759</v>
      </c>
      <c r="C413" s="288" t="s">
        <v>2396</v>
      </c>
      <c r="D413" s="288">
        <v>6244</v>
      </c>
      <c r="E413" s="288">
        <v>3000</v>
      </c>
    </row>
    <row r="414" spans="1:5" ht="12.75">
      <c r="A414" s="291" t="s">
        <v>760</v>
      </c>
      <c r="B414" s="288" t="s">
        <v>761</v>
      </c>
      <c r="C414" s="288" t="s">
        <v>2396</v>
      </c>
      <c r="D414" s="288">
        <v>1270</v>
      </c>
      <c r="E414" s="288">
        <v>590</v>
      </c>
    </row>
    <row r="415" spans="1:5" ht="12.75">
      <c r="A415" s="291" t="s">
        <v>762</v>
      </c>
      <c r="B415" s="288" t="s">
        <v>763</v>
      </c>
      <c r="C415" s="288" t="s">
        <v>2396</v>
      </c>
      <c r="D415" s="288">
        <v>11</v>
      </c>
      <c r="E415" s="288">
        <v>15</v>
      </c>
    </row>
    <row r="416" spans="1:5" ht="12.75">
      <c r="A416" s="291" t="s">
        <v>764</v>
      </c>
      <c r="B416" s="288" t="s">
        <v>765</v>
      </c>
      <c r="C416" s="288" t="s">
        <v>2396</v>
      </c>
      <c r="D416" s="288">
        <v>16</v>
      </c>
      <c r="E416" s="288">
        <v>50</v>
      </c>
    </row>
    <row r="417" spans="1:5" ht="12.75">
      <c r="A417" s="291" t="s">
        <v>766</v>
      </c>
      <c r="B417" s="288" t="s">
        <v>767</v>
      </c>
      <c r="C417" s="288" t="s">
        <v>2396</v>
      </c>
      <c r="D417" s="288">
        <v>699</v>
      </c>
      <c r="E417" s="288">
        <v>250</v>
      </c>
    </row>
    <row r="418" spans="1:5" ht="12.75">
      <c r="A418" s="291" t="s">
        <v>768</v>
      </c>
      <c r="B418" s="288" t="s">
        <v>769</v>
      </c>
      <c r="C418" s="288" t="s">
        <v>2396</v>
      </c>
      <c r="D418" s="288">
        <v>1311</v>
      </c>
      <c r="E418" s="288">
        <v>2350</v>
      </c>
    </row>
    <row r="419" spans="1:5" ht="12.75">
      <c r="A419" s="291" t="s">
        <v>770</v>
      </c>
      <c r="B419" s="288" t="s">
        <v>771</v>
      </c>
      <c r="C419" s="288" t="s">
        <v>2396</v>
      </c>
      <c r="D419" s="288">
        <v>1312</v>
      </c>
      <c r="E419" s="288">
        <v>2350</v>
      </c>
    </row>
    <row r="420" spans="1:5" ht="12.75">
      <c r="A420" s="291" t="s">
        <v>772</v>
      </c>
      <c r="B420" s="288" t="s">
        <v>773</v>
      </c>
      <c r="C420" s="288" t="s">
        <v>2396</v>
      </c>
      <c r="D420" s="288">
        <v>4</v>
      </c>
      <c r="E420" s="288">
        <v>40</v>
      </c>
    </row>
    <row r="421" spans="1:5" ht="12.75">
      <c r="A421" s="291" t="s">
        <v>774</v>
      </c>
      <c r="B421" s="288" t="s">
        <v>775</v>
      </c>
      <c r="C421" s="288" t="s">
        <v>2396</v>
      </c>
      <c r="D421" s="288">
        <v>1</v>
      </c>
      <c r="E421" s="288">
        <v>40</v>
      </c>
    </row>
    <row r="422" spans="1:5" ht="12.75">
      <c r="A422" s="291" t="s">
        <v>776</v>
      </c>
      <c r="B422" s="288" t="s">
        <v>777</v>
      </c>
      <c r="C422" s="288" t="s">
        <v>2396</v>
      </c>
      <c r="D422" s="288">
        <v>164</v>
      </c>
      <c r="E422" s="288">
        <v>100</v>
      </c>
    </row>
    <row r="423" spans="1:5" ht="12.75">
      <c r="A423" s="291" t="s">
        <v>778</v>
      </c>
      <c r="B423" s="288" t="s">
        <v>779</v>
      </c>
      <c r="C423" s="288" t="s">
        <v>2396</v>
      </c>
      <c r="D423" s="288">
        <v>163</v>
      </c>
      <c r="E423" s="288">
        <v>70</v>
      </c>
    </row>
    <row r="424" spans="1:5" ht="12.75">
      <c r="A424" s="291" t="s">
        <v>780</v>
      </c>
      <c r="B424" s="288" t="s">
        <v>781</v>
      </c>
      <c r="C424" s="288" t="s">
        <v>2396</v>
      </c>
      <c r="D424" s="288">
        <v>163</v>
      </c>
      <c r="E424" s="288">
        <v>70</v>
      </c>
    </row>
    <row r="425" spans="1:5" ht="12.75">
      <c r="A425" s="291" t="s">
        <v>782</v>
      </c>
      <c r="B425" s="288" t="s">
        <v>783</v>
      </c>
      <c r="C425" s="288" t="s">
        <v>2396</v>
      </c>
      <c r="D425" s="288">
        <v>456</v>
      </c>
      <c r="E425" s="288">
        <v>30</v>
      </c>
    </row>
    <row r="426" spans="1:5" ht="12.75">
      <c r="A426" s="291" t="s">
        <v>784</v>
      </c>
      <c r="B426" s="288" t="s">
        <v>785</v>
      </c>
      <c r="C426" s="288" t="s">
        <v>2396</v>
      </c>
      <c r="D426" s="288">
        <v>2464</v>
      </c>
      <c r="E426" s="288">
        <v>90</v>
      </c>
    </row>
    <row r="427" spans="1:5" ht="12.75">
      <c r="A427" s="291" t="s">
        <v>786</v>
      </c>
      <c r="B427" s="288" t="s">
        <v>787</v>
      </c>
      <c r="C427" s="288" t="s">
        <v>2396</v>
      </c>
      <c r="D427" s="288">
        <v>167</v>
      </c>
      <c r="E427" s="288">
        <v>60</v>
      </c>
    </row>
    <row r="428" spans="1:5" ht="12.75">
      <c r="A428" s="291" t="s">
        <v>788</v>
      </c>
      <c r="B428" s="288" t="s">
        <v>789</v>
      </c>
      <c r="C428" s="288" t="s">
        <v>2396</v>
      </c>
      <c r="D428" s="288">
        <v>1</v>
      </c>
      <c r="E428" s="288">
        <v>15</v>
      </c>
    </row>
    <row r="429" spans="1:5" ht="12.75">
      <c r="A429" s="291" t="s">
        <v>790</v>
      </c>
      <c r="B429" s="288" t="s">
        <v>791</v>
      </c>
      <c r="C429" s="288" t="s">
        <v>2396</v>
      </c>
      <c r="D429" s="288">
        <v>163</v>
      </c>
      <c r="E429" s="288">
        <v>100</v>
      </c>
    </row>
    <row r="430" spans="1:5" ht="12.75">
      <c r="A430" s="291" t="s">
        <v>792</v>
      </c>
      <c r="B430" s="288" t="s">
        <v>793</v>
      </c>
      <c r="C430" s="288" t="s">
        <v>2396</v>
      </c>
      <c r="D430" s="288">
        <v>163</v>
      </c>
      <c r="E430" s="288">
        <v>100</v>
      </c>
    </row>
    <row r="431" spans="1:5" ht="12.75">
      <c r="A431" s="291" t="s">
        <v>794</v>
      </c>
      <c r="B431" s="288" t="s">
        <v>795</v>
      </c>
      <c r="C431" s="288" t="s">
        <v>2396</v>
      </c>
      <c r="D431" s="288">
        <v>160</v>
      </c>
      <c r="E431" s="288">
        <v>100</v>
      </c>
    </row>
    <row r="432" spans="1:5" ht="12.75">
      <c r="A432" s="291" t="s">
        <v>796</v>
      </c>
      <c r="B432" s="288" t="s">
        <v>797</v>
      </c>
      <c r="C432" s="288" t="s">
        <v>2396</v>
      </c>
      <c r="D432" s="288">
        <v>1</v>
      </c>
      <c r="E432" s="288">
        <v>15</v>
      </c>
    </row>
    <row r="433" spans="1:5" ht="12.75">
      <c r="A433" s="291" t="s">
        <v>798</v>
      </c>
      <c r="B433" s="288" t="s">
        <v>799</v>
      </c>
      <c r="C433" s="288" t="s">
        <v>2396</v>
      </c>
      <c r="D433" s="288">
        <v>16</v>
      </c>
      <c r="E433" s="288">
        <v>25</v>
      </c>
    </row>
    <row r="434" spans="1:5" ht="12.75">
      <c r="A434" s="291" t="s">
        <v>800</v>
      </c>
      <c r="B434" s="288" t="s">
        <v>801</v>
      </c>
      <c r="C434" s="288" t="s">
        <v>2396</v>
      </c>
      <c r="D434" s="288">
        <v>455</v>
      </c>
      <c r="E434" s="288">
        <v>700</v>
      </c>
    </row>
    <row r="435" spans="1:5" ht="12.75">
      <c r="A435" s="291" t="s">
        <v>802</v>
      </c>
      <c r="B435" s="288" t="s">
        <v>803</v>
      </c>
      <c r="C435" s="288" t="s">
        <v>2396</v>
      </c>
      <c r="D435" s="288">
        <v>985</v>
      </c>
      <c r="E435" s="288">
        <v>650</v>
      </c>
    </row>
    <row r="436" spans="1:5" ht="12.75">
      <c r="A436" s="291" t="s">
        <v>804</v>
      </c>
      <c r="B436" s="288" t="s">
        <v>805</v>
      </c>
      <c r="C436" s="288" t="s">
        <v>2396</v>
      </c>
      <c r="D436" s="288">
        <v>40</v>
      </c>
      <c r="E436" s="288">
        <v>45</v>
      </c>
    </row>
    <row r="437" spans="1:5" ht="12.75">
      <c r="A437" s="291" t="s">
        <v>806</v>
      </c>
      <c r="B437" s="288" t="s">
        <v>807</v>
      </c>
      <c r="C437" s="288" t="s">
        <v>2396</v>
      </c>
      <c r="D437" s="288">
        <v>2831</v>
      </c>
      <c r="E437" s="288">
        <v>2300</v>
      </c>
    </row>
    <row r="438" spans="1:5" ht="12.75">
      <c r="A438" s="291" t="s">
        <v>808</v>
      </c>
      <c r="B438" s="288" t="s">
        <v>809</v>
      </c>
      <c r="C438" s="288" t="s">
        <v>2396</v>
      </c>
      <c r="D438" s="288">
        <v>1001</v>
      </c>
      <c r="E438" s="288">
        <v>400</v>
      </c>
    </row>
    <row r="439" spans="1:5" ht="12.75">
      <c r="A439" s="291" t="s">
        <v>810</v>
      </c>
      <c r="B439" s="288" t="s">
        <v>811</v>
      </c>
      <c r="C439" s="288" t="s">
        <v>2396</v>
      </c>
      <c r="D439" s="288">
        <v>3386</v>
      </c>
      <c r="E439" s="288">
        <v>2000</v>
      </c>
    </row>
    <row r="440" spans="1:5" ht="12.75">
      <c r="A440" s="291" t="s">
        <v>812</v>
      </c>
      <c r="B440" s="288" t="s">
        <v>813</v>
      </c>
      <c r="C440" s="288" t="s">
        <v>2396</v>
      </c>
      <c r="D440" s="288">
        <v>44</v>
      </c>
      <c r="E440" s="288">
        <v>45</v>
      </c>
    </row>
    <row r="441" spans="1:5" ht="12.75">
      <c r="A441" s="291" t="s">
        <v>814</v>
      </c>
      <c r="B441" s="288" t="s">
        <v>815</v>
      </c>
      <c r="C441" s="288" t="s">
        <v>2396</v>
      </c>
      <c r="D441" s="288">
        <v>0</v>
      </c>
      <c r="E441" s="288">
        <v>55</v>
      </c>
    </row>
    <row r="442" spans="1:5" ht="12.75">
      <c r="A442" s="291" t="s">
        <v>816</v>
      </c>
      <c r="B442" s="288" t="s">
        <v>817</v>
      </c>
      <c r="C442" s="288" t="s">
        <v>2396</v>
      </c>
      <c r="D442" s="288">
        <v>13</v>
      </c>
      <c r="E442" s="288">
        <v>35</v>
      </c>
    </row>
    <row r="443" spans="1:5" ht="12.75">
      <c r="A443" s="291" t="s">
        <v>818</v>
      </c>
      <c r="B443" s="288" t="s">
        <v>819</v>
      </c>
      <c r="C443" s="288" t="s">
        <v>2396</v>
      </c>
      <c r="D443" s="288">
        <v>549</v>
      </c>
      <c r="E443" s="288">
        <v>650</v>
      </c>
    </row>
    <row r="444" spans="1:5" ht="12.75">
      <c r="A444" s="291" t="s">
        <v>820</v>
      </c>
      <c r="B444" s="288" t="s">
        <v>821</v>
      </c>
      <c r="C444" s="288" t="s">
        <v>2396</v>
      </c>
      <c r="D444" s="288">
        <v>145</v>
      </c>
      <c r="E444" s="288">
        <v>40</v>
      </c>
    </row>
    <row r="445" spans="1:5" ht="12.75">
      <c r="A445" s="291" t="s">
        <v>193</v>
      </c>
      <c r="B445" s="288" t="s">
        <v>194</v>
      </c>
      <c r="C445" s="288" t="s">
        <v>2391</v>
      </c>
      <c r="D445" s="288">
        <v>0</v>
      </c>
      <c r="E445" s="288">
        <v>10</v>
      </c>
    </row>
    <row r="446" spans="1:5" ht="12.75">
      <c r="A446" s="291"/>
      <c r="B446" s="288"/>
      <c r="C446" s="288" t="s">
        <v>2390</v>
      </c>
      <c r="D446" s="288">
        <v>0</v>
      </c>
      <c r="E446" s="288">
        <v>20</v>
      </c>
    </row>
    <row r="447" spans="1:5" ht="12.75">
      <c r="A447" s="291" t="s">
        <v>195</v>
      </c>
      <c r="B447" s="288" t="s">
        <v>196</v>
      </c>
      <c r="C447" s="288" t="s">
        <v>2391</v>
      </c>
      <c r="D447" s="288">
        <v>17</v>
      </c>
      <c r="E447" s="288">
        <v>5</v>
      </c>
    </row>
    <row r="448" spans="1:5" ht="12.75">
      <c r="A448" s="291"/>
      <c r="B448" s="288"/>
      <c r="C448" s="288" t="s">
        <v>2390</v>
      </c>
      <c r="D448" s="288">
        <v>35</v>
      </c>
      <c r="E448" s="288">
        <v>30</v>
      </c>
    </row>
    <row r="449" spans="1:5" ht="12.75">
      <c r="A449" s="291" t="s">
        <v>197</v>
      </c>
      <c r="B449" s="288" t="s">
        <v>198</v>
      </c>
      <c r="C449" s="288" t="s">
        <v>2391</v>
      </c>
      <c r="D449" s="288">
        <v>0</v>
      </c>
      <c r="E449" s="288">
        <v>5</v>
      </c>
    </row>
    <row r="450" spans="1:5" ht="12.75">
      <c r="A450" s="291"/>
      <c r="B450" s="288"/>
      <c r="C450" s="288" t="s">
        <v>2390</v>
      </c>
      <c r="D450" s="288">
        <v>0</v>
      </c>
      <c r="E450" s="288">
        <v>5</v>
      </c>
    </row>
    <row r="451" spans="1:5" ht="12.75">
      <c r="A451" s="291" t="s">
        <v>199</v>
      </c>
      <c r="B451" s="288" t="s">
        <v>200</v>
      </c>
      <c r="C451" s="288" t="s">
        <v>2391</v>
      </c>
      <c r="D451" s="288">
        <v>0</v>
      </c>
      <c r="E451" s="288">
        <v>120</v>
      </c>
    </row>
    <row r="452" spans="1:5" ht="12.75">
      <c r="A452" s="291"/>
      <c r="B452" s="288"/>
      <c r="C452" s="288" t="s">
        <v>2390</v>
      </c>
      <c r="D452" s="288">
        <v>139</v>
      </c>
      <c r="E452" s="288">
        <v>300</v>
      </c>
    </row>
    <row r="453" spans="1:5" ht="12.75">
      <c r="A453" s="291" t="s">
        <v>201</v>
      </c>
      <c r="B453" s="288" t="s">
        <v>202</v>
      </c>
      <c r="C453" s="288" t="s">
        <v>2391</v>
      </c>
      <c r="D453" s="288">
        <v>2088</v>
      </c>
      <c r="E453" s="288">
        <v>1500</v>
      </c>
    </row>
    <row r="454" spans="1:5" ht="12.75">
      <c r="A454" s="291"/>
      <c r="B454" s="288"/>
      <c r="C454" s="288" t="s">
        <v>2390</v>
      </c>
      <c r="D454" s="288">
        <v>2326</v>
      </c>
      <c r="E454" s="288">
        <v>1665</v>
      </c>
    </row>
    <row r="455" spans="1:5" ht="12.75">
      <c r="A455" s="291"/>
      <c r="B455" s="288"/>
      <c r="C455" s="288" t="s">
        <v>57</v>
      </c>
      <c r="D455" s="288">
        <v>2233</v>
      </c>
      <c r="E455" s="288">
        <v>1700</v>
      </c>
    </row>
    <row r="456" spans="1:5" ht="12.75">
      <c r="A456" s="291" t="s">
        <v>211</v>
      </c>
      <c r="B456" s="288" t="s">
        <v>212</v>
      </c>
      <c r="C456" s="288" t="s">
        <v>2391</v>
      </c>
      <c r="D456" s="288">
        <v>0</v>
      </c>
      <c r="E456" s="288">
        <v>12</v>
      </c>
    </row>
    <row r="457" spans="1:5" ht="12.75">
      <c r="A457" s="291"/>
      <c r="B457" s="288"/>
      <c r="C457" s="288" t="s">
        <v>2390</v>
      </c>
      <c r="D457" s="288">
        <v>148</v>
      </c>
      <c r="E457" s="288">
        <v>105</v>
      </c>
    </row>
    <row r="458" spans="1:5" ht="12.75">
      <c r="A458" s="291" t="s">
        <v>365</v>
      </c>
      <c r="B458" s="288" t="s">
        <v>2399</v>
      </c>
      <c r="C458" s="288" t="s">
        <v>2395</v>
      </c>
      <c r="D458" s="288">
        <v>0</v>
      </c>
      <c r="E458" s="288">
        <v>5</v>
      </c>
    </row>
    <row r="459" spans="1:5" ht="12.75">
      <c r="A459" s="291" t="s">
        <v>369</v>
      </c>
      <c r="B459" s="288" t="s">
        <v>2400</v>
      </c>
      <c r="C459" s="288" t="s">
        <v>2395</v>
      </c>
      <c r="D459" s="288">
        <v>13</v>
      </c>
      <c r="E459" s="288">
        <v>5</v>
      </c>
    </row>
    <row r="460" spans="1:5" ht="12.75">
      <c r="A460" s="291" t="s">
        <v>373</v>
      </c>
      <c r="B460" s="288" t="s">
        <v>2401</v>
      </c>
      <c r="C460" s="288" t="s">
        <v>2395</v>
      </c>
      <c r="D460" s="288">
        <v>0</v>
      </c>
      <c r="E460" s="288">
        <v>5</v>
      </c>
    </row>
    <row r="461" spans="1:5" ht="12.75">
      <c r="A461" s="291" t="s">
        <v>377</v>
      </c>
      <c r="B461" s="288" t="s">
        <v>2402</v>
      </c>
      <c r="C461" s="288" t="s">
        <v>2395</v>
      </c>
      <c r="D461" s="288">
        <v>36</v>
      </c>
      <c r="E461" s="288">
        <v>40</v>
      </c>
    </row>
    <row r="462" spans="1:5" ht="12.75">
      <c r="A462" s="291" t="s">
        <v>381</v>
      </c>
      <c r="B462" s="288" t="s">
        <v>2403</v>
      </c>
      <c r="C462" s="288" t="s">
        <v>2395</v>
      </c>
      <c r="D462" s="288">
        <v>13</v>
      </c>
      <c r="E462" s="288">
        <v>15</v>
      </c>
    </row>
    <row r="463" spans="1:5" ht="12.75">
      <c r="A463" s="291" t="s">
        <v>385</v>
      </c>
      <c r="B463" s="288" t="s">
        <v>2404</v>
      </c>
      <c r="C463" s="288" t="s">
        <v>2395</v>
      </c>
      <c r="D463" s="288">
        <v>17</v>
      </c>
      <c r="E463" s="288">
        <v>15</v>
      </c>
    </row>
    <row r="464" spans="1:5" ht="12.75">
      <c r="A464" s="291" t="s">
        <v>389</v>
      </c>
      <c r="B464" s="288" t="s">
        <v>2405</v>
      </c>
      <c r="C464" s="288" t="s">
        <v>2395</v>
      </c>
      <c r="D464" s="288">
        <v>6</v>
      </c>
      <c r="E464" s="288">
        <v>10</v>
      </c>
    </row>
    <row r="465" spans="1:5" ht="12.75">
      <c r="A465" s="291" t="s">
        <v>393</v>
      </c>
      <c r="B465" s="288" t="s">
        <v>2406</v>
      </c>
      <c r="C465" s="288" t="s">
        <v>2395</v>
      </c>
      <c r="D465" s="288">
        <v>6</v>
      </c>
      <c r="E465" s="288">
        <v>10</v>
      </c>
    </row>
    <row r="466" spans="1:5" ht="12.75">
      <c r="A466" s="291" t="s">
        <v>397</v>
      </c>
      <c r="B466" s="288" t="s">
        <v>2407</v>
      </c>
      <c r="C466" s="288" t="s">
        <v>2395</v>
      </c>
      <c r="D466" s="288">
        <v>21</v>
      </c>
      <c r="E466" s="288">
        <v>20</v>
      </c>
    </row>
    <row r="467" spans="1:5" ht="12.75">
      <c r="A467" s="291" t="s">
        <v>401</v>
      </c>
      <c r="B467" s="288" t="s">
        <v>2408</v>
      </c>
      <c r="C467" s="288" t="s">
        <v>2395</v>
      </c>
      <c r="D467" s="288">
        <v>0</v>
      </c>
      <c r="E467" s="288">
        <v>2</v>
      </c>
    </row>
    <row r="468" spans="1:5" ht="12.75">
      <c r="A468" s="291" t="s">
        <v>405</v>
      </c>
      <c r="B468" s="288" t="s">
        <v>2409</v>
      </c>
      <c r="C468" s="288" t="s">
        <v>2395</v>
      </c>
      <c r="D468" s="288">
        <v>4</v>
      </c>
      <c r="E468" s="288">
        <v>5</v>
      </c>
    </row>
    <row r="469" spans="1:5" ht="12.75">
      <c r="A469" s="291" t="s">
        <v>409</v>
      </c>
      <c r="B469" s="288" t="s">
        <v>2410</v>
      </c>
      <c r="C469" s="288" t="s">
        <v>2395</v>
      </c>
      <c r="D469" s="288">
        <v>21</v>
      </c>
      <c r="E469" s="288">
        <v>20</v>
      </c>
    </row>
    <row r="470" spans="1:5" ht="12.75">
      <c r="A470" s="291" t="s">
        <v>413</v>
      </c>
      <c r="B470" s="288" t="s">
        <v>2411</v>
      </c>
      <c r="C470" s="288" t="s">
        <v>2395</v>
      </c>
      <c r="D470" s="288">
        <v>3</v>
      </c>
      <c r="E470" s="288">
        <v>5</v>
      </c>
    </row>
    <row r="471" spans="1:5" ht="12.75">
      <c r="A471" s="291" t="s">
        <v>417</v>
      </c>
      <c r="B471" s="288" t="s">
        <v>2412</v>
      </c>
      <c r="C471" s="288" t="s">
        <v>2395</v>
      </c>
      <c r="D471" s="288">
        <v>50</v>
      </c>
      <c r="E471" s="288">
        <v>55</v>
      </c>
    </row>
    <row r="472" spans="1:5" ht="12.75">
      <c r="A472" s="291" t="s">
        <v>421</v>
      </c>
      <c r="B472" s="288" t="s">
        <v>2413</v>
      </c>
      <c r="C472" s="288" t="s">
        <v>2395</v>
      </c>
      <c r="D472" s="288">
        <v>291</v>
      </c>
      <c r="E472" s="288">
        <v>250</v>
      </c>
    </row>
    <row r="473" spans="1:5" ht="12.75">
      <c r="A473" s="291" t="s">
        <v>425</v>
      </c>
      <c r="B473" s="288" t="s">
        <v>2414</v>
      </c>
      <c r="C473" s="288" t="s">
        <v>2395</v>
      </c>
      <c r="D473" s="288">
        <v>4</v>
      </c>
      <c r="E473" s="288">
        <v>5</v>
      </c>
    </row>
    <row r="474" spans="1:5" ht="12.75">
      <c r="A474" s="291" t="s">
        <v>429</v>
      </c>
      <c r="B474" s="288" t="s">
        <v>2415</v>
      </c>
      <c r="C474" s="288" t="s">
        <v>2395</v>
      </c>
      <c r="D474" s="288">
        <v>0</v>
      </c>
      <c r="E474" s="288">
        <v>5</v>
      </c>
    </row>
    <row r="475" spans="1:5" ht="12.75">
      <c r="A475" s="291" t="s">
        <v>2416</v>
      </c>
      <c r="B475" s="288" t="s">
        <v>2416</v>
      </c>
      <c r="C475" s="288" t="s">
        <v>159</v>
      </c>
      <c r="D475" s="288"/>
      <c r="E475" s="288"/>
    </row>
    <row r="476" spans="1:5" ht="12.75">
      <c r="A476" s="291"/>
      <c r="B476" s="288"/>
      <c r="C476" s="288" t="s">
        <v>2416</v>
      </c>
      <c r="D476" s="288">
        <v>51705</v>
      </c>
      <c r="E476" s="288">
        <v>74512</v>
      </c>
    </row>
    <row r="477" spans="1:5" ht="12.75">
      <c r="A477" s="288" t="s">
        <v>826</v>
      </c>
      <c r="B477" s="288"/>
      <c r="C477" s="288"/>
      <c r="D477" s="288">
        <v>927559</v>
      </c>
      <c r="E477" s="288">
        <v>809336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G734"/>
  <sheetViews>
    <sheetView workbookViewId="0">
      <selection activeCell="B4" sqref="B4"/>
    </sheetView>
  </sheetViews>
  <sheetFormatPr defaultColWidth="9" defaultRowHeight="12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 ht="12.75">
      <c r="A1" s="59"/>
      <c r="B1" s="60" t="s">
        <v>22</v>
      </c>
      <c r="C1" s="61" t="str">
        <f>Kadar.ode.!C1</f>
        <v>Специјална болница за неспецифичне плућне болести "Сокобања" - Сокобања</v>
      </c>
      <c r="D1" s="62"/>
      <c r="E1" s="62"/>
      <c r="F1" s="63"/>
      <c r="G1" s="64"/>
    </row>
    <row r="2" spans="1:7" ht="12.75">
      <c r="A2" s="59"/>
      <c r="B2" s="60" t="s">
        <v>24</v>
      </c>
      <c r="C2" s="61">
        <f>Kadar.ode.!C2</f>
        <v>7248261</v>
      </c>
      <c r="D2" s="62"/>
      <c r="E2" s="62"/>
      <c r="F2" s="63"/>
      <c r="G2" s="64"/>
    </row>
    <row r="3" spans="1:7" ht="12.75">
      <c r="A3" s="59"/>
      <c r="B3" s="60" t="s">
        <v>25</v>
      </c>
      <c r="C3" s="61" t="str">
        <f>Kadar.ode.!C3</f>
        <v>01.01.2026.</v>
      </c>
      <c r="D3" s="62"/>
      <c r="E3" s="62"/>
      <c r="F3" s="63"/>
      <c r="G3" s="64"/>
    </row>
    <row r="4" spans="1:7" ht="14.25">
      <c r="A4" s="59"/>
      <c r="B4" s="60" t="s">
        <v>827</v>
      </c>
      <c r="C4" s="65" t="s">
        <v>17</v>
      </c>
      <c r="D4" s="66"/>
      <c r="E4" s="66"/>
      <c r="F4" s="67"/>
      <c r="G4" s="64"/>
    </row>
    <row r="5" spans="1:7" ht="14.25">
      <c r="A5" s="59"/>
      <c r="B5" s="60" t="s">
        <v>162</v>
      </c>
      <c r="C5" s="65"/>
      <c r="D5" s="66"/>
      <c r="E5" s="66"/>
      <c r="F5" s="67"/>
      <c r="G5" s="64"/>
    </row>
    <row r="6" spans="1:7" ht="15.75">
      <c r="A6" s="68"/>
      <c r="B6" s="68"/>
      <c r="C6" s="68"/>
      <c r="D6" s="68"/>
      <c r="E6" s="68"/>
      <c r="F6" s="13"/>
      <c r="G6" s="13"/>
    </row>
    <row r="7" spans="1:7" ht="25.5">
      <c r="A7" s="17" t="s">
        <v>828</v>
      </c>
      <c r="B7" s="23" t="s">
        <v>829</v>
      </c>
      <c r="C7" s="16" t="s">
        <v>142</v>
      </c>
      <c r="D7" s="16" t="s">
        <v>143</v>
      </c>
      <c r="E7" s="69"/>
    </row>
    <row r="8" spans="1:7" ht="18.75">
      <c r="A8" s="17"/>
      <c r="B8" s="70" t="s">
        <v>830</v>
      </c>
      <c r="C8" s="71">
        <f>SUM(C9:C734)</f>
        <v>0</v>
      </c>
      <c r="D8" s="71">
        <f>SUM(D9:D734)</f>
        <v>0</v>
      </c>
      <c r="E8" s="69"/>
    </row>
    <row r="9" spans="1:7" ht="18.75">
      <c r="A9" s="72">
        <v>0</v>
      </c>
      <c r="B9" s="70" t="s">
        <v>831</v>
      </c>
      <c r="C9" s="71"/>
      <c r="D9" s="71"/>
    </row>
    <row r="10" spans="1:7" ht="12.75">
      <c r="A10" s="73" t="s">
        <v>832</v>
      </c>
      <c r="B10" s="74" t="s">
        <v>833</v>
      </c>
      <c r="C10" s="75"/>
      <c r="D10" s="75"/>
    </row>
    <row r="11" spans="1:7" ht="12.75">
      <c r="A11" s="73" t="s">
        <v>834</v>
      </c>
      <c r="B11" s="74" t="s">
        <v>835</v>
      </c>
      <c r="C11" s="75"/>
      <c r="D11" s="75"/>
    </row>
    <row r="12" spans="1:7" ht="12.75">
      <c r="A12" s="73" t="s">
        <v>836</v>
      </c>
      <c r="B12" s="74" t="s">
        <v>837</v>
      </c>
      <c r="C12" s="75"/>
      <c r="D12" s="75"/>
    </row>
    <row r="13" spans="1:7" ht="12.75">
      <c r="A13" s="73" t="s">
        <v>838</v>
      </c>
      <c r="B13" s="74" t="s">
        <v>839</v>
      </c>
      <c r="C13" s="75"/>
      <c r="D13" s="75"/>
    </row>
    <row r="14" spans="1:7" ht="25.5">
      <c r="A14" s="73" t="s">
        <v>840</v>
      </c>
      <c r="B14" s="74" t="s">
        <v>841</v>
      </c>
      <c r="C14" s="75"/>
      <c r="D14" s="75"/>
    </row>
    <row r="15" spans="1:7" ht="12.75">
      <c r="A15" s="73" t="s">
        <v>842</v>
      </c>
      <c r="B15" s="74" t="s">
        <v>843</v>
      </c>
      <c r="C15" s="75"/>
      <c r="D15" s="75"/>
    </row>
    <row r="16" spans="1:7" ht="12.75">
      <c r="A16" s="73" t="s">
        <v>844</v>
      </c>
      <c r="B16" s="74" t="s">
        <v>845</v>
      </c>
      <c r="C16" s="75"/>
      <c r="D16" s="75"/>
    </row>
    <row r="17" spans="1:4" ht="12.75">
      <c r="A17" s="73" t="s">
        <v>846</v>
      </c>
      <c r="B17" s="74" t="s">
        <v>847</v>
      </c>
      <c r="C17" s="75"/>
      <c r="D17" s="75"/>
    </row>
    <row r="18" spans="1:4" ht="12.75">
      <c r="A18" s="73" t="s">
        <v>848</v>
      </c>
      <c r="B18" s="74" t="s">
        <v>849</v>
      </c>
      <c r="C18" s="75"/>
      <c r="D18" s="75"/>
    </row>
    <row r="19" spans="1:4" ht="12.75">
      <c r="A19" s="73" t="s">
        <v>850</v>
      </c>
      <c r="B19" s="74" t="s">
        <v>851</v>
      </c>
      <c r="C19" s="75"/>
      <c r="D19" s="75"/>
    </row>
    <row r="20" spans="1:4" ht="12.75">
      <c r="A20" s="73" t="s">
        <v>852</v>
      </c>
      <c r="B20" s="74" t="s">
        <v>853</v>
      </c>
      <c r="C20" s="75"/>
      <c r="D20" s="75"/>
    </row>
    <row r="21" spans="1:4" ht="12.75">
      <c r="A21" s="73" t="s">
        <v>854</v>
      </c>
      <c r="B21" s="74" t="s">
        <v>855</v>
      </c>
      <c r="C21" s="75"/>
      <c r="D21" s="75"/>
    </row>
    <row r="22" spans="1:4" ht="12.75">
      <c r="A22" s="73" t="s">
        <v>856</v>
      </c>
      <c r="B22" s="74" t="s">
        <v>857</v>
      </c>
      <c r="C22" s="75"/>
      <c r="D22" s="75"/>
    </row>
    <row r="23" spans="1:4" ht="12.75">
      <c r="A23" s="73" t="s">
        <v>858</v>
      </c>
      <c r="B23" s="74" t="s">
        <v>859</v>
      </c>
      <c r="C23" s="75"/>
      <c r="D23" s="75"/>
    </row>
    <row r="24" spans="1:4" ht="12.75">
      <c r="A24" s="73" t="s">
        <v>860</v>
      </c>
      <c r="B24" s="74" t="s">
        <v>861</v>
      </c>
      <c r="C24" s="75"/>
      <c r="D24" s="75"/>
    </row>
    <row r="25" spans="1:4" ht="12.75">
      <c r="A25" s="73" t="s">
        <v>862</v>
      </c>
      <c r="B25" s="74" t="s">
        <v>863</v>
      </c>
      <c r="C25" s="75"/>
      <c r="D25" s="75"/>
    </row>
    <row r="26" spans="1:4" ht="12.75">
      <c r="A26" s="73" t="s">
        <v>864</v>
      </c>
      <c r="B26" s="74" t="s">
        <v>865</v>
      </c>
      <c r="C26" s="75"/>
      <c r="D26" s="75"/>
    </row>
    <row r="27" spans="1:4" ht="18.75">
      <c r="A27" s="72">
        <v>1</v>
      </c>
      <c r="B27" s="76" t="s">
        <v>866</v>
      </c>
      <c r="C27" s="71"/>
      <c r="D27" s="71"/>
    </row>
    <row r="28" spans="1:4" ht="12.75">
      <c r="A28" s="73" t="s">
        <v>867</v>
      </c>
      <c r="B28" s="74" t="s">
        <v>868</v>
      </c>
      <c r="C28" s="75"/>
      <c r="D28" s="75"/>
    </row>
    <row r="29" spans="1:4" ht="12.75">
      <c r="A29" s="73" t="s">
        <v>869</v>
      </c>
      <c r="B29" s="74" t="s">
        <v>870</v>
      </c>
      <c r="C29" s="75"/>
      <c r="D29" s="75"/>
    </row>
    <row r="30" spans="1:4" ht="12.75">
      <c r="A30" s="73" t="s">
        <v>871</v>
      </c>
      <c r="B30" s="74" t="s">
        <v>872</v>
      </c>
      <c r="C30" s="75"/>
      <c r="D30" s="75"/>
    </row>
    <row r="31" spans="1:4" ht="12.75">
      <c r="A31" s="73" t="s">
        <v>873</v>
      </c>
      <c r="B31" s="74" t="s">
        <v>874</v>
      </c>
      <c r="C31" s="75"/>
      <c r="D31" s="75"/>
    </row>
    <row r="32" spans="1:4" ht="12.75">
      <c r="A32" s="73" t="s">
        <v>875</v>
      </c>
      <c r="B32" s="74" t="s">
        <v>876</v>
      </c>
      <c r="C32" s="75"/>
      <c r="D32" s="75"/>
    </row>
    <row r="33" spans="1:4" ht="12.75">
      <c r="A33" s="73" t="s">
        <v>877</v>
      </c>
      <c r="B33" s="74" t="s">
        <v>878</v>
      </c>
      <c r="C33" s="75"/>
      <c r="D33" s="75"/>
    </row>
    <row r="34" spans="1:4" ht="12.75">
      <c r="A34" s="73" t="s">
        <v>879</v>
      </c>
      <c r="B34" s="74" t="s">
        <v>880</v>
      </c>
      <c r="C34" s="75"/>
      <c r="D34" s="75"/>
    </row>
    <row r="35" spans="1:4" ht="12.75">
      <c r="A35" s="73" t="s">
        <v>881</v>
      </c>
      <c r="B35" s="74" t="s">
        <v>882</v>
      </c>
      <c r="C35" s="75"/>
      <c r="D35" s="75"/>
    </row>
    <row r="36" spans="1:4" ht="12.75">
      <c r="A36" s="73" t="s">
        <v>883</v>
      </c>
      <c r="B36" s="74" t="s">
        <v>884</v>
      </c>
      <c r="C36" s="75"/>
      <c r="D36" s="75"/>
    </row>
    <row r="37" spans="1:4" ht="12.75">
      <c r="A37" s="73" t="s">
        <v>885</v>
      </c>
      <c r="B37" s="74" t="s">
        <v>886</v>
      </c>
      <c r="C37" s="75"/>
      <c r="D37" s="75"/>
    </row>
    <row r="38" spans="1:4" ht="25.5">
      <c r="A38" s="73" t="s">
        <v>887</v>
      </c>
      <c r="B38" s="77" t="s">
        <v>888</v>
      </c>
      <c r="C38" s="75"/>
      <c r="D38" s="75"/>
    </row>
    <row r="39" spans="1:4" ht="25.5">
      <c r="A39" s="73" t="s">
        <v>889</v>
      </c>
      <c r="B39" s="77" t="s">
        <v>890</v>
      </c>
      <c r="C39" s="75"/>
      <c r="D39" s="75"/>
    </row>
    <row r="40" spans="1:4" ht="25.5">
      <c r="A40" s="73" t="s">
        <v>891</v>
      </c>
      <c r="B40" s="77" t="s">
        <v>892</v>
      </c>
      <c r="C40" s="75"/>
      <c r="D40" s="75"/>
    </row>
    <row r="41" spans="1:4" ht="25.5">
      <c r="A41" s="73" t="s">
        <v>893</v>
      </c>
      <c r="B41" s="77" t="s">
        <v>894</v>
      </c>
      <c r="C41" s="75"/>
      <c r="D41" s="75"/>
    </row>
    <row r="42" spans="1:4" ht="12.75">
      <c r="A42" s="73" t="s">
        <v>895</v>
      </c>
      <c r="B42" s="74" t="s">
        <v>896</v>
      </c>
      <c r="C42" s="75"/>
      <c r="D42" s="75"/>
    </row>
    <row r="43" spans="1:4" ht="12.75">
      <c r="A43" s="73" t="s">
        <v>897</v>
      </c>
      <c r="B43" s="74" t="s">
        <v>898</v>
      </c>
      <c r="C43" s="75"/>
      <c r="D43" s="75"/>
    </row>
    <row r="44" spans="1:4" ht="12.75">
      <c r="A44" s="73" t="s">
        <v>899</v>
      </c>
      <c r="B44" s="74" t="s">
        <v>900</v>
      </c>
      <c r="C44" s="75"/>
      <c r="D44" s="75"/>
    </row>
    <row r="45" spans="1:4" ht="12.75">
      <c r="A45" s="73" t="s">
        <v>901</v>
      </c>
      <c r="B45" s="74" t="s">
        <v>902</v>
      </c>
      <c r="C45" s="75"/>
      <c r="D45" s="75"/>
    </row>
    <row r="46" spans="1:4" ht="12.75">
      <c r="A46" s="73" t="s">
        <v>903</v>
      </c>
      <c r="B46" s="74" t="s">
        <v>904</v>
      </c>
      <c r="C46" s="75"/>
      <c r="D46" s="75"/>
    </row>
    <row r="47" spans="1:4" ht="12.75">
      <c r="A47" s="73" t="s">
        <v>905</v>
      </c>
      <c r="B47" s="74" t="s">
        <v>906</v>
      </c>
      <c r="C47" s="75"/>
      <c r="D47" s="75"/>
    </row>
    <row r="48" spans="1:4" ht="12.75">
      <c r="A48" s="73" t="s">
        <v>907</v>
      </c>
      <c r="B48" s="77" t="s">
        <v>908</v>
      </c>
      <c r="C48" s="75"/>
      <c r="D48" s="75"/>
    </row>
    <row r="49" spans="1:4" ht="12.75">
      <c r="A49" s="73" t="s">
        <v>909</v>
      </c>
      <c r="B49" s="77" t="s">
        <v>910</v>
      </c>
      <c r="C49" s="75"/>
      <c r="D49" s="75"/>
    </row>
    <row r="50" spans="1:4" ht="12.75">
      <c r="A50" s="73" t="s">
        <v>911</v>
      </c>
      <c r="B50" s="74" t="s">
        <v>912</v>
      </c>
      <c r="C50" s="75"/>
      <c r="D50" s="75"/>
    </row>
    <row r="51" spans="1:4" ht="12.75">
      <c r="A51" s="73" t="s">
        <v>913</v>
      </c>
      <c r="B51" s="74" t="s">
        <v>914</v>
      </c>
      <c r="C51" s="75"/>
      <c r="D51" s="75"/>
    </row>
    <row r="52" spans="1:4" ht="12.75">
      <c r="A52" s="73" t="s">
        <v>915</v>
      </c>
      <c r="B52" s="74" t="s">
        <v>916</v>
      </c>
      <c r="C52" s="75"/>
      <c r="D52" s="75"/>
    </row>
    <row r="53" spans="1:4" ht="12.75">
      <c r="A53" s="73" t="s">
        <v>917</v>
      </c>
      <c r="B53" s="74" t="s">
        <v>918</v>
      </c>
      <c r="C53" s="75"/>
      <c r="D53" s="75"/>
    </row>
    <row r="54" spans="1:4" ht="12.75">
      <c r="A54" s="73" t="s">
        <v>919</v>
      </c>
      <c r="B54" s="74" t="s">
        <v>920</v>
      </c>
      <c r="C54" s="75"/>
      <c r="D54" s="75"/>
    </row>
    <row r="55" spans="1:4" ht="12.75">
      <c r="A55" s="73" t="s">
        <v>921</v>
      </c>
      <c r="B55" s="74" t="s">
        <v>922</v>
      </c>
      <c r="C55" s="75"/>
      <c r="D55" s="75"/>
    </row>
    <row r="56" spans="1:4" ht="12.75">
      <c r="A56" s="73" t="s">
        <v>923</v>
      </c>
      <c r="B56" s="74" t="s">
        <v>924</v>
      </c>
      <c r="C56" s="75"/>
      <c r="D56" s="75"/>
    </row>
    <row r="57" spans="1:4" ht="12.75">
      <c r="A57" s="73" t="s">
        <v>925</v>
      </c>
      <c r="B57" s="77" t="s">
        <v>926</v>
      </c>
      <c r="C57" s="75"/>
      <c r="D57" s="75"/>
    </row>
    <row r="58" spans="1:4" ht="25.5">
      <c r="A58" s="73" t="s">
        <v>927</v>
      </c>
      <c r="B58" s="77" t="s">
        <v>928</v>
      </c>
      <c r="C58" s="75"/>
      <c r="D58" s="75"/>
    </row>
    <row r="59" spans="1:4" ht="25.5">
      <c r="A59" s="73" t="s">
        <v>929</v>
      </c>
      <c r="B59" s="77" t="s">
        <v>930</v>
      </c>
      <c r="C59" s="75"/>
      <c r="D59" s="75"/>
    </row>
    <row r="60" spans="1:4" ht="12.75">
      <c r="A60" s="73" t="s">
        <v>931</v>
      </c>
      <c r="B60" s="74" t="s">
        <v>932</v>
      </c>
      <c r="C60" s="75"/>
      <c r="D60" s="75"/>
    </row>
    <row r="61" spans="1:4" ht="12.75">
      <c r="A61" s="73" t="s">
        <v>933</v>
      </c>
      <c r="B61" s="74" t="s">
        <v>934</v>
      </c>
      <c r="C61" s="75"/>
      <c r="D61" s="75"/>
    </row>
    <row r="62" spans="1:4" ht="12.75">
      <c r="A62" s="73" t="s">
        <v>935</v>
      </c>
      <c r="B62" s="74" t="s">
        <v>936</v>
      </c>
      <c r="C62" s="75"/>
      <c r="D62" s="75"/>
    </row>
    <row r="63" spans="1:4" ht="12.75">
      <c r="A63" s="73" t="s">
        <v>937</v>
      </c>
      <c r="B63" s="74" t="s">
        <v>938</v>
      </c>
      <c r="C63" s="75"/>
      <c r="D63" s="75"/>
    </row>
    <row r="64" spans="1:4" ht="12.75">
      <c r="A64" s="78" t="s">
        <v>939</v>
      </c>
      <c r="B64" s="74" t="s">
        <v>940</v>
      </c>
      <c r="C64" s="75"/>
      <c r="D64" s="75"/>
    </row>
    <row r="65" spans="1:4" ht="12.75">
      <c r="A65" s="73" t="s">
        <v>941</v>
      </c>
      <c r="B65" s="74" t="s">
        <v>942</v>
      </c>
      <c r="C65" s="75"/>
      <c r="D65" s="75"/>
    </row>
    <row r="66" spans="1:4" ht="12.75">
      <c r="A66" s="73" t="s">
        <v>943</v>
      </c>
      <c r="B66" s="74" t="s">
        <v>944</v>
      </c>
      <c r="C66" s="75"/>
      <c r="D66" s="75"/>
    </row>
    <row r="67" spans="1:4" ht="12.75">
      <c r="A67" s="73" t="s">
        <v>945</v>
      </c>
      <c r="B67" s="74" t="s">
        <v>946</v>
      </c>
      <c r="C67" s="75"/>
      <c r="D67" s="75"/>
    </row>
    <row r="68" spans="1:4" ht="12.75">
      <c r="A68" s="73" t="s">
        <v>947</v>
      </c>
      <c r="B68" s="74" t="s">
        <v>948</v>
      </c>
      <c r="C68" s="75"/>
      <c r="D68" s="75"/>
    </row>
    <row r="69" spans="1:4" ht="12.75">
      <c r="A69" s="73" t="s">
        <v>949</v>
      </c>
      <c r="B69" s="74" t="s">
        <v>948</v>
      </c>
      <c r="C69" s="75"/>
      <c r="D69" s="75"/>
    </row>
    <row r="70" spans="1:4" ht="12.75">
      <c r="A70" s="73" t="s">
        <v>950</v>
      </c>
      <c r="B70" s="74" t="s">
        <v>951</v>
      </c>
      <c r="C70" s="75"/>
      <c r="D70" s="75"/>
    </row>
    <row r="71" spans="1:4" ht="12.75">
      <c r="A71" s="73" t="s">
        <v>952</v>
      </c>
      <c r="B71" s="74" t="s">
        <v>953</v>
      </c>
      <c r="C71" s="75"/>
      <c r="D71" s="75"/>
    </row>
    <row r="72" spans="1:4" ht="12.75">
      <c r="A72" s="73" t="s">
        <v>954</v>
      </c>
      <c r="B72" s="74" t="s">
        <v>955</v>
      </c>
      <c r="C72" s="75"/>
      <c r="D72" s="75"/>
    </row>
    <row r="73" spans="1:4" ht="12.75">
      <c r="A73" s="73" t="s">
        <v>956</v>
      </c>
      <c r="B73" s="74" t="s">
        <v>957</v>
      </c>
      <c r="C73" s="75"/>
      <c r="D73" s="75"/>
    </row>
    <row r="74" spans="1:4" ht="12.75">
      <c r="A74" s="73" t="s">
        <v>958</v>
      </c>
      <c r="B74" s="74" t="s">
        <v>959</v>
      </c>
      <c r="C74" s="75"/>
      <c r="D74" s="75"/>
    </row>
    <row r="75" spans="1:4" ht="12.75">
      <c r="A75" s="73" t="s">
        <v>960</v>
      </c>
      <c r="B75" s="74" t="s">
        <v>961</v>
      </c>
      <c r="C75" s="75"/>
      <c r="D75" s="75"/>
    </row>
    <row r="76" spans="1:4" ht="12.75">
      <c r="A76" s="73" t="s">
        <v>962</v>
      </c>
      <c r="B76" s="74" t="s">
        <v>963</v>
      </c>
      <c r="C76" s="75"/>
      <c r="D76" s="75"/>
    </row>
    <row r="77" spans="1:4" ht="12.75">
      <c r="A77" s="73" t="s">
        <v>964</v>
      </c>
      <c r="B77" s="74" t="s">
        <v>965</v>
      </c>
      <c r="C77" s="75"/>
      <c r="D77" s="75"/>
    </row>
    <row r="78" spans="1:4" ht="12.75">
      <c r="A78" s="73" t="s">
        <v>966</v>
      </c>
      <c r="B78" s="74" t="s">
        <v>967</v>
      </c>
      <c r="C78" s="75"/>
      <c r="D78" s="75"/>
    </row>
    <row r="79" spans="1:4" ht="12.75">
      <c r="A79" s="73" t="s">
        <v>968</v>
      </c>
      <c r="B79" s="74" t="s">
        <v>969</v>
      </c>
      <c r="C79" s="75"/>
      <c r="D79" s="75"/>
    </row>
    <row r="80" spans="1:4" ht="12.75">
      <c r="A80" s="73" t="s">
        <v>970</v>
      </c>
      <c r="B80" s="74" t="s">
        <v>971</v>
      </c>
      <c r="C80" s="75"/>
      <c r="D80" s="75"/>
    </row>
    <row r="81" spans="1:4" ht="12.75">
      <c r="A81" s="73" t="s">
        <v>972</v>
      </c>
      <c r="B81" s="74" t="s">
        <v>973</v>
      </c>
      <c r="C81" s="75"/>
      <c r="D81" s="75"/>
    </row>
    <row r="82" spans="1:4" ht="12.75">
      <c r="A82" s="73" t="s">
        <v>974</v>
      </c>
      <c r="B82" s="74" t="s">
        <v>975</v>
      </c>
      <c r="C82" s="75"/>
      <c r="D82" s="75"/>
    </row>
    <row r="83" spans="1:4" ht="12.75">
      <c r="A83" s="73" t="s">
        <v>976</v>
      </c>
      <c r="B83" s="74" t="s">
        <v>977</v>
      </c>
      <c r="C83" s="75"/>
      <c r="D83" s="75"/>
    </row>
    <row r="84" spans="1:4" ht="12.75">
      <c r="A84" s="73" t="s">
        <v>978</v>
      </c>
      <c r="B84" s="74" t="s">
        <v>979</v>
      </c>
      <c r="C84" s="75"/>
      <c r="D84" s="75"/>
    </row>
    <row r="85" spans="1:4" ht="12.75">
      <c r="A85" s="73" t="s">
        <v>980</v>
      </c>
      <c r="B85" s="74" t="s">
        <v>981</v>
      </c>
      <c r="C85" s="75"/>
      <c r="D85" s="75"/>
    </row>
    <row r="86" spans="1:4" ht="25.5">
      <c r="A86" s="73" t="s">
        <v>982</v>
      </c>
      <c r="B86" s="74" t="s">
        <v>983</v>
      </c>
      <c r="C86" s="75"/>
      <c r="D86" s="75"/>
    </row>
    <row r="87" spans="1:4" ht="25.5">
      <c r="A87" s="73" t="s">
        <v>984</v>
      </c>
      <c r="B87" s="74" t="s">
        <v>985</v>
      </c>
      <c r="C87" s="75"/>
      <c r="D87" s="75"/>
    </row>
    <row r="88" spans="1:4" ht="25.5">
      <c r="A88" s="73" t="s">
        <v>986</v>
      </c>
      <c r="B88" s="74" t="s">
        <v>987</v>
      </c>
      <c r="C88" s="75"/>
      <c r="D88" s="75"/>
    </row>
    <row r="89" spans="1:4" ht="18.75">
      <c r="A89" s="72">
        <v>2</v>
      </c>
      <c r="B89" s="79" t="s">
        <v>988</v>
      </c>
      <c r="C89" s="71"/>
      <c r="D89" s="71"/>
    </row>
    <row r="90" spans="1:4" ht="12.75">
      <c r="A90" s="73" t="s">
        <v>989</v>
      </c>
      <c r="B90" s="74" t="s">
        <v>990</v>
      </c>
      <c r="C90" s="75"/>
      <c r="D90" s="75"/>
    </row>
    <row r="91" spans="1:4" ht="12.75">
      <c r="A91" s="73" t="s">
        <v>991</v>
      </c>
      <c r="B91" s="74" t="s">
        <v>992</v>
      </c>
      <c r="C91" s="75"/>
      <c r="D91" s="75"/>
    </row>
    <row r="92" spans="1:4" ht="12.75">
      <c r="A92" s="73" t="s">
        <v>993</v>
      </c>
      <c r="B92" s="74" t="s">
        <v>994</v>
      </c>
      <c r="C92" s="75"/>
      <c r="D92" s="75"/>
    </row>
    <row r="93" spans="1:4" ht="12.75">
      <c r="A93" s="73" t="s">
        <v>995</v>
      </c>
      <c r="B93" s="77" t="s">
        <v>996</v>
      </c>
      <c r="C93" s="75"/>
      <c r="D93" s="75"/>
    </row>
    <row r="94" spans="1:4" ht="12.75">
      <c r="A94" s="73" t="s">
        <v>997</v>
      </c>
      <c r="B94" s="77" t="s">
        <v>998</v>
      </c>
      <c r="C94" s="75"/>
      <c r="D94" s="75"/>
    </row>
    <row r="95" spans="1:4" ht="12.75">
      <c r="A95" s="73" t="s">
        <v>999</v>
      </c>
      <c r="B95" s="77" t="s">
        <v>1000</v>
      </c>
      <c r="C95" s="75"/>
      <c r="D95" s="75"/>
    </row>
    <row r="96" spans="1:4" ht="12.75">
      <c r="A96" s="73" t="s">
        <v>1001</v>
      </c>
      <c r="B96" s="77" t="s">
        <v>1002</v>
      </c>
      <c r="C96" s="75"/>
      <c r="D96" s="75"/>
    </row>
    <row r="97" spans="1:4" ht="12.75">
      <c r="A97" s="73" t="s">
        <v>1003</v>
      </c>
      <c r="B97" s="77" t="s">
        <v>1004</v>
      </c>
      <c r="C97" s="75"/>
      <c r="D97" s="75"/>
    </row>
    <row r="98" spans="1:4" ht="12.75">
      <c r="A98" s="73" t="s">
        <v>1005</v>
      </c>
      <c r="B98" s="77" t="s">
        <v>1006</v>
      </c>
      <c r="C98" s="75"/>
      <c r="D98" s="75"/>
    </row>
    <row r="99" spans="1:4" ht="12.75">
      <c r="A99" s="73" t="s">
        <v>1007</v>
      </c>
      <c r="B99" s="77" t="s">
        <v>1008</v>
      </c>
      <c r="C99" s="75"/>
      <c r="D99" s="75"/>
    </row>
    <row r="100" spans="1:4" ht="12.75">
      <c r="A100" s="73" t="s">
        <v>1009</v>
      </c>
      <c r="B100" s="77" t="s">
        <v>1010</v>
      </c>
      <c r="C100" s="75"/>
      <c r="D100" s="75"/>
    </row>
    <row r="101" spans="1:4" ht="12.75">
      <c r="A101" s="73" t="s">
        <v>1011</v>
      </c>
      <c r="B101" s="77" t="s">
        <v>1012</v>
      </c>
      <c r="C101" s="75"/>
      <c r="D101" s="75"/>
    </row>
    <row r="102" spans="1:4" ht="12.75">
      <c r="A102" s="73" t="s">
        <v>1013</v>
      </c>
      <c r="B102" s="77" t="s">
        <v>1014</v>
      </c>
      <c r="C102" s="75"/>
      <c r="D102" s="75"/>
    </row>
    <row r="103" spans="1:4" ht="12.75">
      <c r="A103" s="73" t="s">
        <v>1015</v>
      </c>
      <c r="B103" s="77" t="s">
        <v>1016</v>
      </c>
      <c r="C103" s="75"/>
      <c r="D103" s="75"/>
    </row>
    <row r="104" spans="1:4" ht="12.75">
      <c r="A104" s="73" t="s">
        <v>1017</v>
      </c>
      <c r="B104" s="77" t="s">
        <v>1018</v>
      </c>
      <c r="C104" s="75"/>
      <c r="D104" s="75"/>
    </row>
    <row r="105" spans="1:4" ht="12.75">
      <c r="A105" s="73" t="s">
        <v>1019</v>
      </c>
      <c r="B105" s="77" t="s">
        <v>1020</v>
      </c>
      <c r="C105" s="75"/>
      <c r="D105" s="75"/>
    </row>
    <row r="106" spans="1:4" ht="12.75">
      <c r="A106" s="73" t="s">
        <v>1021</v>
      </c>
      <c r="B106" s="77" t="s">
        <v>1022</v>
      </c>
      <c r="C106" s="75"/>
      <c r="D106" s="75"/>
    </row>
    <row r="107" spans="1:4" ht="12.75">
      <c r="A107" s="73" t="s">
        <v>1023</v>
      </c>
      <c r="B107" s="77" t="s">
        <v>1024</v>
      </c>
      <c r="C107" s="75"/>
      <c r="D107" s="75"/>
    </row>
    <row r="108" spans="1:4" ht="12.75">
      <c r="A108" s="73" t="s">
        <v>1025</v>
      </c>
      <c r="B108" s="77" t="s">
        <v>1026</v>
      </c>
      <c r="C108" s="75"/>
      <c r="D108" s="75"/>
    </row>
    <row r="109" spans="1:4" ht="18.75">
      <c r="A109" s="72">
        <v>3</v>
      </c>
      <c r="B109" s="79" t="s">
        <v>1027</v>
      </c>
      <c r="C109" s="71"/>
      <c r="D109" s="71"/>
    </row>
    <row r="110" spans="1:4" ht="12.75">
      <c r="A110" s="73" t="s">
        <v>1028</v>
      </c>
      <c r="B110" s="77" t="s">
        <v>1029</v>
      </c>
      <c r="C110" s="75"/>
      <c r="D110" s="75"/>
    </row>
    <row r="111" spans="1:4" ht="12.75">
      <c r="A111" s="73" t="s">
        <v>1030</v>
      </c>
      <c r="B111" s="77" t="s">
        <v>1031</v>
      </c>
      <c r="C111" s="75"/>
      <c r="D111" s="75"/>
    </row>
    <row r="112" spans="1:4" ht="12.75">
      <c r="A112" s="73" t="s">
        <v>1032</v>
      </c>
      <c r="B112" s="77" t="s">
        <v>1033</v>
      </c>
      <c r="C112" s="75"/>
      <c r="D112" s="75"/>
    </row>
    <row r="113" spans="1:4" ht="12.75">
      <c r="A113" s="73" t="s">
        <v>1034</v>
      </c>
      <c r="B113" s="77" t="s">
        <v>1035</v>
      </c>
      <c r="C113" s="75"/>
      <c r="D113" s="75"/>
    </row>
    <row r="114" spans="1:4" ht="12.75">
      <c r="A114" s="73" t="s">
        <v>1036</v>
      </c>
      <c r="B114" s="77" t="s">
        <v>1037</v>
      </c>
      <c r="C114" s="75"/>
      <c r="D114" s="75"/>
    </row>
    <row r="115" spans="1:4" ht="12.75">
      <c r="A115" s="73" t="s">
        <v>1038</v>
      </c>
      <c r="B115" s="77" t="s">
        <v>1039</v>
      </c>
      <c r="C115" s="75"/>
      <c r="D115" s="75"/>
    </row>
    <row r="116" spans="1:4" ht="12.75">
      <c r="A116" s="73" t="s">
        <v>1040</v>
      </c>
      <c r="B116" s="77" t="s">
        <v>1041</v>
      </c>
      <c r="C116" s="75"/>
      <c r="D116" s="75"/>
    </row>
    <row r="117" spans="1:4" ht="12.75">
      <c r="A117" s="73" t="s">
        <v>1042</v>
      </c>
      <c r="B117" s="77" t="s">
        <v>1043</v>
      </c>
      <c r="C117" s="75"/>
      <c r="D117" s="75"/>
    </row>
    <row r="118" spans="1:4" ht="25.5">
      <c r="A118" s="73" t="s">
        <v>1044</v>
      </c>
      <c r="B118" s="77" t="s">
        <v>1045</v>
      </c>
      <c r="C118" s="75"/>
      <c r="D118" s="75"/>
    </row>
    <row r="119" spans="1:4" ht="12.75">
      <c r="A119" s="78" t="s">
        <v>1046</v>
      </c>
      <c r="B119" s="80" t="s">
        <v>1047</v>
      </c>
      <c r="C119" s="75"/>
      <c r="D119" s="75"/>
    </row>
    <row r="120" spans="1:4" ht="12.75">
      <c r="A120" s="73" t="s">
        <v>1048</v>
      </c>
      <c r="B120" s="77" t="s">
        <v>1049</v>
      </c>
      <c r="C120" s="75"/>
      <c r="D120" s="75"/>
    </row>
    <row r="121" spans="1:4" ht="12.75">
      <c r="A121" s="73" t="s">
        <v>1050</v>
      </c>
      <c r="B121" s="77" t="s">
        <v>1051</v>
      </c>
      <c r="C121" s="75"/>
      <c r="D121" s="75"/>
    </row>
    <row r="122" spans="1:4" ht="12.75">
      <c r="A122" s="73" t="s">
        <v>1052</v>
      </c>
      <c r="B122" s="77" t="s">
        <v>1053</v>
      </c>
      <c r="C122" s="75"/>
      <c r="D122" s="75"/>
    </row>
    <row r="123" spans="1:4" ht="12.75">
      <c r="A123" s="73" t="s">
        <v>1054</v>
      </c>
      <c r="B123" s="77" t="s">
        <v>1055</v>
      </c>
      <c r="C123" s="75"/>
      <c r="D123" s="75"/>
    </row>
    <row r="124" spans="1:4" ht="12.75">
      <c r="A124" s="73" t="s">
        <v>1056</v>
      </c>
      <c r="B124" s="77" t="s">
        <v>1057</v>
      </c>
      <c r="C124" s="75"/>
      <c r="D124" s="75"/>
    </row>
    <row r="125" spans="1:4" ht="12.75">
      <c r="A125" s="73" t="s">
        <v>1058</v>
      </c>
      <c r="B125" s="77" t="s">
        <v>1059</v>
      </c>
      <c r="C125" s="75"/>
      <c r="D125" s="75"/>
    </row>
    <row r="126" spans="1:4" ht="12.75">
      <c r="A126" s="73" t="s">
        <v>1060</v>
      </c>
      <c r="B126" s="77" t="s">
        <v>1061</v>
      </c>
      <c r="C126" s="75"/>
      <c r="D126" s="75"/>
    </row>
    <row r="127" spans="1:4" ht="12.75">
      <c r="A127" s="73" t="s">
        <v>1062</v>
      </c>
      <c r="B127" s="77" t="s">
        <v>1063</v>
      </c>
      <c r="C127" s="75"/>
      <c r="D127" s="75"/>
    </row>
    <row r="128" spans="1:4" ht="12.75">
      <c r="A128" s="73" t="s">
        <v>1064</v>
      </c>
      <c r="B128" s="77" t="s">
        <v>1065</v>
      </c>
      <c r="C128" s="75"/>
      <c r="D128" s="75"/>
    </row>
    <row r="129" spans="1:4" ht="12.75">
      <c r="A129" s="73" t="s">
        <v>1066</v>
      </c>
      <c r="B129" s="77" t="s">
        <v>1067</v>
      </c>
      <c r="C129" s="75"/>
      <c r="D129" s="75"/>
    </row>
    <row r="130" spans="1:4" ht="12.75">
      <c r="A130" s="73" t="s">
        <v>1068</v>
      </c>
      <c r="B130" s="77" t="s">
        <v>1069</v>
      </c>
      <c r="C130" s="75"/>
      <c r="D130" s="75"/>
    </row>
    <row r="131" spans="1:4" ht="12.75">
      <c r="A131" s="73" t="s">
        <v>1070</v>
      </c>
      <c r="B131" s="77" t="s">
        <v>1071</v>
      </c>
      <c r="C131" s="75"/>
      <c r="D131" s="75"/>
    </row>
    <row r="132" spans="1:4" ht="12.75">
      <c r="A132" s="73" t="s">
        <v>1072</v>
      </c>
      <c r="B132" s="77" t="s">
        <v>1073</v>
      </c>
      <c r="C132" s="75"/>
      <c r="D132" s="75"/>
    </row>
    <row r="133" spans="1:4" ht="12.75">
      <c r="A133" s="73" t="s">
        <v>1074</v>
      </c>
      <c r="B133" s="77" t="s">
        <v>1075</v>
      </c>
      <c r="C133" s="75"/>
      <c r="D133" s="75"/>
    </row>
    <row r="134" spans="1:4" ht="12.75">
      <c r="A134" s="73" t="s">
        <v>1076</v>
      </c>
      <c r="B134" s="77" t="s">
        <v>1077</v>
      </c>
      <c r="C134" s="75"/>
      <c r="D134" s="75"/>
    </row>
    <row r="135" spans="1:4" ht="12.75">
      <c r="A135" s="73" t="s">
        <v>1078</v>
      </c>
      <c r="B135" s="77" t="s">
        <v>1079</v>
      </c>
      <c r="C135" s="75"/>
      <c r="D135" s="75"/>
    </row>
    <row r="136" spans="1:4" ht="12.75">
      <c r="A136" s="73" t="s">
        <v>1080</v>
      </c>
      <c r="B136" s="77" t="s">
        <v>1081</v>
      </c>
      <c r="C136" s="75"/>
      <c r="D136" s="75"/>
    </row>
    <row r="137" spans="1:4" ht="12.75">
      <c r="A137" s="73" t="s">
        <v>1082</v>
      </c>
      <c r="B137" s="77" t="s">
        <v>1083</v>
      </c>
      <c r="C137" s="75"/>
      <c r="D137" s="75"/>
    </row>
    <row r="138" spans="1:4" ht="18.75">
      <c r="A138" s="72">
        <v>4</v>
      </c>
      <c r="B138" s="79" t="s">
        <v>1084</v>
      </c>
      <c r="C138" s="71"/>
      <c r="D138" s="71"/>
    </row>
    <row r="139" spans="1:4" ht="12.75">
      <c r="A139" s="73" t="s">
        <v>1085</v>
      </c>
      <c r="B139" s="77" t="s">
        <v>1086</v>
      </c>
      <c r="C139" s="75"/>
      <c r="D139" s="75"/>
    </row>
    <row r="140" spans="1:4" ht="12.75">
      <c r="A140" s="73" t="s">
        <v>1087</v>
      </c>
      <c r="B140" s="77" t="s">
        <v>1088</v>
      </c>
      <c r="C140" s="75"/>
      <c r="D140" s="75"/>
    </row>
    <row r="141" spans="1:4" ht="12.75">
      <c r="A141" s="73" t="s">
        <v>1089</v>
      </c>
      <c r="B141" s="77" t="s">
        <v>1090</v>
      </c>
      <c r="C141" s="75"/>
      <c r="D141" s="75"/>
    </row>
    <row r="142" spans="1:4" ht="12.75">
      <c r="A142" s="73" t="s">
        <v>1091</v>
      </c>
      <c r="B142" s="77" t="s">
        <v>1092</v>
      </c>
      <c r="C142" s="75"/>
      <c r="D142" s="75"/>
    </row>
    <row r="143" spans="1:4" ht="12.75">
      <c r="A143" s="73" t="s">
        <v>1093</v>
      </c>
      <c r="B143" s="77" t="s">
        <v>1094</v>
      </c>
      <c r="C143" s="75"/>
      <c r="D143" s="75"/>
    </row>
    <row r="144" spans="1:4" ht="12.75">
      <c r="A144" s="73" t="s">
        <v>1095</v>
      </c>
      <c r="B144" s="77" t="s">
        <v>1096</v>
      </c>
      <c r="C144" s="75"/>
      <c r="D144" s="75"/>
    </row>
    <row r="145" spans="1:4" ht="12.75">
      <c r="A145" s="73" t="s">
        <v>1097</v>
      </c>
      <c r="B145" s="77" t="s">
        <v>1098</v>
      </c>
      <c r="C145" s="75"/>
      <c r="D145" s="75"/>
    </row>
    <row r="146" spans="1:4" ht="12.75">
      <c r="A146" s="73" t="s">
        <v>1099</v>
      </c>
      <c r="B146" s="77" t="s">
        <v>1100</v>
      </c>
      <c r="C146" s="75"/>
      <c r="D146" s="75"/>
    </row>
    <row r="147" spans="1:4" ht="12.75">
      <c r="A147" s="73" t="s">
        <v>1101</v>
      </c>
      <c r="B147" s="77" t="s">
        <v>1102</v>
      </c>
      <c r="C147" s="75"/>
      <c r="D147" s="75"/>
    </row>
    <row r="148" spans="1:4" ht="12.75">
      <c r="A148" s="73" t="s">
        <v>1103</v>
      </c>
      <c r="B148" s="77" t="s">
        <v>1104</v>
      </c>
      <c r="C148" s="75"/>
      <c r="D148" s="75"/>
    </row>
    <row r="149" spans="1:4" ht="12.75">
      <c r="A149" s="73" t="s">
        <v>1105</v>
      </c>
      <c r="B149" s="77" t="s">
        <v>1106</v>
      </c>
      <c r="C149" s="75"/>
      <c r="D149" s="75"/>
    </row>
    <row r="150" spans="1:4" ht="12.75">
      <c r="A150" s="73" t="s">
        <v>1107</v>
      </c>
      <c r="B150" s="77" t="s">
        <v>1108</v>
      </c>
      <c r="C150" s="75"/>
      <c r="D150" s="75"/>
    </row>
    <row r="151" spans="1:4" ht="12.75">
      <c r="A151" s="73" t="s">
        <v>1109</v>
      </c>
      <c r="B151" s="77" t="s">
        <v>1110</v>
      </c>
      <c r="C151" s="75"/>
      <c r="D151" s="75"/>
    </row>
    <row r="152" spans="1:4" ht="12.75">
      <c r="A152" s="73" t="s">
        <v>1111</v>
      </c>
      <c r="B152" s="77" t="s">
        <v>1112</v>
      </c>
      <c r="C152" s="75"/>
      <c r="D152" s="75"/>
    </row>
    <row r="153" spans="1:4" ht="12.75">
      <c r="A153" s="73" t="s">
        <v>1113</v>
      </c>
      <c r="B153" s="77" t="s">
        <v>1114</v>
      </c>
      <c r="C153" s="75"/>
      <c r="D153" s="75"/>
    </row>
    <row r="154" spans="1:4" ht="12.75">
      <c r="A154" s="73" t="s">
        <v>1115</v>
      </c>
      <c r="B154" s="77" t="s">
        <v>1116</v>
      </c>
      <c r="C154" s="75"/>
      <c r="D154" s="75"/>
    </row>
    <row r="155" spans="1:4" ht="12.75">
      <c r="A155" s="73" t="s">
        <v>1117</v>
      </c>
      <c r="B155" s="77" t="s">
        <v>1118</v>
      </c>
      <c r="C155" s="75"/>
      <c r="D155" s="75"/>
    </row>
    <row r="156" spans="1:4" ht="12.75">
      <c r="A156" s="73" t="s">
        <v>1119</v>
      </c>
      <c r="B156" s="77" t="s">
        <v>1120</v>
      </c>
      <c r="C156" s="75"/>
      <c r="D156" s="75"/>
    </row>
    <row r="157" spans="1:4" ht="12.75">
      <c r="A157" s="73" t="s">
        <v>1121</v>
      </c>
      <c r="B157" s="77" t="s">
        <v>1122</v>
      </c>
      <c r="C157" s="75"/>
      <c r="D157" s="75"/>
    </row>
    <row r="158" spans="1:4" ht="12.75">
      <c r="A158" s="73" t="s">
        <v>1123</v>
      </c>
      <c r="B158" s="77" t="s">
        <v>1124</v>
      </c>
      <c r="C158" s="75"/>
      <c r="D158" s="75"/>
    </row>
    <row r="159" spans="1:4" ht="12.75">
      <c r="A159" s="73" t="s">
        <v>1125</v>
      </c>
      <c r="B159" s="77" t="s">
        <v>1126</v>
      </c>
      <c r="C159" s="75"/>
      <c r="D159" s="75"/>
    </row>
    <row r="160" spans="1:4" ht="12.75">
      <c r="A160" s="73" t="s">
        <v>1127</v>
      </c>
      <c r="B160" s="77" t="s">
        <v>1128</v>
      </c>
      <c r="C160" s="75"/>
      <c r="D160" s="75"/>
    </row>
    <row r="161" spans="1:4" ht="12.75">
      <c r="A161" s="73" t="s">
        <v>1129</v>
      </c>
      <c r="B161" s="77" t="s">
        <v>1130</v>
      </c>
      <c r="C161" s="75"/>
      <c r="D161" s="75"/>
    </row>
    <row r="162" spans="1:4" ht="12.75">
      <c r="A162" s="73" t="s">
        <v>1131</v>
      </c>
      <c r="B162" s="77" t="s">
        <v>1132</v>
      </c>
      <c r="C162" s="75"/>
      <c r="D162" s="75"/>
    </row>
    <row r="163" spans="1:4" ht="12.75">
      <c r="A163" s="73" t="s">
        <v>1133</v>
      </c>
      <c r="B163" s="77" t="s">
        <v>1134</v>
      </c>
      <c r="C163" s="75"/>
      <c r="D163" s="75"/>
    </row>
    <row r="164" spans="1:4" ht="12.75">
      <c r="A164" s="73" t="s">
        <v>1135</v>
      </c>
      <c r="B164" s="77" t="s">
        <v>1136</v>
      </c>
      <c r="C164" s="75"/>
      <c r="D164" s="75"/>
    </row>
    <row r="165" spans="1:4" ht="12.75">
      <c r="A165" s="73" t="s">
        <v>1137</v>
      </c>
      <c r="B165" s="77" t="s">
        <v>1138</v>
      </c>
      <c r="C165" s="75"/>
      <c r="D165" s="75"/>
    </row>
    <row r="166" spans="1:4" ht="12.75">
      <c r="A166" s="73" t="s">
        <v>1139</v>
      </c>
      <c r="B166" s="77" t="s">
        <v>1140</v>
      </c>
      <c r="C166" s="75"/>
      <c r="D166" s="75"/>
    </row>
    <row r="167" spans="1:4" ht="12.75">
      <c r="A167" s="73" t="s">
        <v>1141</v>
      </c>
      <c r="B167" s="77" t="s">
        <v>1142</v>
      </c>
      <c r="C167" s="75"/>
      <c r="D167" s="75"/>
    </row>
    <row r="168" spans="1:4" ht="12.75">
      <c r="A168" s="73" t="s">
        <v>1143</v>
      </c>
      <c r="B168" s="77" t="s">
        <v>1144</v>
      </c>
      <c r="C168" s="75"/>
      <c r="D168" s="75"/>
    </row>
    <row r="169" spans="1:4" ht="12.75">
      <c r="A169" s="73" t="s">
        <v>1145</v>
      </c>
      <c r="B169" s="77" t="s">
        <v>1146</v>
      </c>
      <c r="C169" s="75"/>
      <c r="D169" s="75"/>
    </row>
    <row r="170" spans="1:4" ht="12.75">
      <c r="A170" s="73" t="s">
        <v>1147</v>
      </c>
      <c r="B170" s="77" t="s">
        <v>1148</v>
      </c>
      <c r="C170" s="75"/>
      <c r="D170" s="75"/>
    </row>
    <row r="171" spans="1:4" ht="12.75">
      <c r="A171" s="73" t="s">
        <v>1149</v>
      </c>
      <c r="B171" s="77" t="s">
        <v>1150</v>
      </c>
      <c r="C171" s="75"/>
      <c r="D171" s="75"/>
    </row>
    <row r="172" spans="1:4" ht="12.75">
      <c r="A172" s="73" t="s">
        <v>1151</v>
      </c>
      <c r="B172" s="77" t="s">
        <v>1152</v>
      </c>
      <c r="C172" s="75"/>
      <c r="D172" s="75"/>
    </row>
    <row r="173" spans="1:4" ht="12.75">
      <c r="A173" s="73" t="s">
        <v>1153</v>
      </c>
      <c r="B173" s="77" t="s">
        <v>1154</v>
      </c>
      <c r="C173" s="75"/>
      <c r="D173" s="75"/>
    </row>
    <row r="174" spans="1:4" ht="12.75">
      <c r="A174" s="73" t="s">
        <v>1155</v>
      </c>
      <c r="B174" s="80" t="s">
        <v>1156</v>
      </c>
      <c r="C174" s="75"/>
      <c r="D174" s="75"/>
    </row>
    <row r="175" spans="1:4" ht="12.75">
      <c r="A175" s="73" t="s">
        <v>1157</v>
      </c>
      <c r="B175" s="77" t="s">
        <v>1158</v>
      </c>
      <c r="C175" s="75"/>
      <c r="D175" s="75"/>
    </row>
    <row r="176" spans="1:4" ht="12.75">
      <c r="A176" s="73" t="s">
        <v>1159</v>
      </c>
      <c r="B176" s="77" t="s">
        <v>1160</v>
      </c>
      <c r="C176" s="75"/>
      <c r="D176" s="75"/>
    </row>
    <row r="177" spans="1:4" ht="12.75">
      <c r="A177" s="73" t="s">
        <v>1161</v>
      </c>
      <c r="B177" s="77" t="s">
        <v>1162</v>
      </c>
      <c r="C177" s="75"/>
      <c r="D177" s="75"/>
    </row>
    <row r="178" spans="1:4" ht="12.75">
      <c r="A178" s="73" t="s">
        <v>1163</v>
      </c>
      <c r="B178" s="77" t="s">
        <v>1164</v>
      </c>
      <c r="C178" s="75"/>
      <c r="D178" s="75"/>
    </row>
    <row r="179" spans="1:4" ht="12.75">
      <c r="A179" s="73" t="s">
        <v>1165</v>
      </c>
      <c r="B179" s="77" t="s">
        <v>1166</v>
      </c>
      <c r="C179" s="75"/>
      <c r="D179" s="75"/>
    </row>
    <row r="180" spans="1:4" ht="12.75">
      <c r="A180" s="73" t="s">
        <v>1167</v>
      </c>
      <c r="B180" s="77" t="s">
        <v>1168</v>
      </c>
      <c r="C180" s="75"/>
      <c r="D180" s="75"/>
    </row>
    <row r="181" spans="1:4" ht="12.75">
      <c r="A181" s="73" t="s">
        <v>1169</v>
      </c>
      <c r="B181" s="77" t="s">
        <v>1170</v>
      </c>
      <c r="C181" s="75"/>
      <c r="D181" s="75"/>
    </row>
    <row r="182" spans="1:4" ht="12.75">
      <c r="A182" s="73" t="s">
        <v>1171</v>
      </c>
      <c r="B182" s="77" t="s">
        <v>1172</v>
      </c>
      <c r="C182" s="75"/>
      <c r="D182" s="75"/>
    </row>
    <row r="183" spans="1:4" ht="12.75">
      <c r="A183" s="73" t="s">
        <v>1173</v>
      </c>
      <c r="B183" s="77" t="s">
        <v>1174</v>
      </c>
      <c r="C183" s="75"/>
      <c r="D183" s="75"/>
    </row>
    <row r="184" spans="1:4" ht="12.75">
      <c r="A184" s="73" t="s">
        <v>1175</v>
      </c>
      <c r="B184" s="77" t="s">
        <v>1176</v>
      </c>
      <c r="C184" s="75"/>
      <c r="D184" s="75"/>
    </row>
    <row r="185" spans="1:4" ht="12.75">
      <c r="A185" s="73" t="s">
        <v>1177</v>
      </c>
      <c r="B185" s="77" t="s">
        <v>1178</v>
      </c>
      <c r="C185" s="75"/>
      <c r="D185" s="75"/>
    </row>
    <row r="186" spans="1:4" ht="18.75">
      <c r="A186" s="72">
        <v>5</v>
      </c>
      <c r="B186" s="79" t="s">
        <v>1179</v>
      </c>
      <c r="C186" s="71"/>
      <c r="D186" s="71"/>
    </row>
    <row r="187" spans="1:4" ht="25.5">
      <c r="A187" s="73" t="s">
        <v>1180</v>
      </c>
      <c r="B187" s="77" t="s">
        <v>1181</v>
      </c>
      <c r="C187" s="75"/>
      <c r="D187" s="75"/>
    </row>
    <row r="188" spans="1:4" ht="25.5">
      <c r="A188" s="73" t="s">
        <v>1182</v>
      </c>
      <c r="B188" s="77" t="s">
        <v>1183</v>
      </c>
      <c r="C188" s="75"/>
      <c r="D188" s="75"/>
    </row>
    <row r="189" spans="1:4" ht="12.75">
      <c r="A189" s="73" t="s">
        <v>1184</v>
      </c>
      <c r="B189" s="77" t="s">
        <v>1185</v>
      </c>
      <c r="C189" s="75"/>
      <c r="D189" s="75"/>
    </row>
    <row r="190" spans="1:4" ht="25.5">
      <c r="A190" s="78" t="s">
        <v>1186</v>
      </c>
      <c r="B190" s="80" t="s">
        <v>1187</v>
      </c>
      <c r="C190" s="75"/>
      <c r="D190" s="75"/>
    </row>
    <row r="191" spans="1:4" ht="25.5">
      <c r="A191" s="78" t="s">
        <v>1188</v>
      </c>
      <c r="B191" s="80" t="s">
        <v>1189</v>
      </c>
      <c r="C191" s="75"/>
      <c r="D191" s="75"/>
    </row>
    <row r="192" spans="1:4" ht="25.5">
      <c r="A192" s="78" t="s">
        <v>1190</v>
      </c>
      <c r="B192" s="80" t="s">
        <v>1187</v>
      </c>
      <c r="C192" s="75"/>
      <c r="D192" s="75"/>
    </row>
    <row r="193" spans="1:4" ht="25.5">
      <c r="A193" s="78" t="s">
        <v>1191</v>
      </c>
      <c r="B193" s="80" t="s">
        <v>1192</v>
      </c>
      <c r="C193" s="75"/>
      <c r="D193" s="75"/>
    </row>
    <row r="194" spans="1:4" ht="12.75">
      <c r="A194" s="73" t="s">
        <v>1193</v>
      </c>
      <c r="B194" s="77" t="s">
        <v>1194</v>
      </c>
      <c r="C194" s="75"/>
      <c r="D194" s="75"/>
    </row>
    <row r="195" spans="1:4" ht="12.75">
      <c r="A195" s="73" t="s">
        <v>1195</v>
      </c>
      <c r="B195" s="77" t="s">
        <v>1196</v>
      </c>
      <c r="C195" s="75"/>
      <c r="D195" s="75"/>
    </row>
    <row r="196" spans="1:4" ht="12.75">
      <c r="A196" s="73" t="s">
        <v>1197</v>
      </c>
      <c r="B196" s="77" t="s">
        <v>1198</v>
      </c>
      <c r="C196" s="75"/>
      <c r="D196" s="75"/>
    </row>
    <row r="197" spans="1:4" ht="12.75">
      <c r="A197" s="73" t="s">
        <v>1199</v>
      </c>
      <c r="B197" s="77" t="s">
        <v>1200</v>
      </c>
      <c r="C197" s="75"/>
      <c r="D197" s="75"/>
    </row>
    <row r="198" spans="1:4" ht="25.5">
      <c r="A198" s="73" t="s">
        <v>1201</v>
      </c>
      <c r="B198" s="77" t="s">
        <v>1202</v>
      </c>
      <c r="C198" s="75"/>
      <c r="D198" s="75"/>
    </row>
    <row r="199" spans="1:4" ht="25.5">
      <c r="A199" s="73" t="s">
        <v>1203</v>
      </c>
      <c r="B199" s="77" t="s">
        <v>1204</v>
      </c>
      <c r="C199" s="75"/>
      <c r="D199" s="75"/>
    </row>
    <row r="200" spans="1:4" ht="25.5">
      <c r="A200" s="73" t="s">
        <v>1205</v>
      </c>
      <c r="B200" s="77" t="s">
        <v>1206</v>
      </c>
      <c r="C200" s="75"/>
      <c r="D200" s="75"/>
    </row>
    <row r="201" spans="1:4" ht="25.5">
      <c r="A201" s="73" t="s">
        <v>1207</v>
      </c>
      <c r="B201" s="77" t="s">
        <v>1208</v>
      </c>
      <c r="C201" s="75"/>
      <c r="D201" s="75"/>
    </row>
    <row r="202" spans="1:4" ht="25.5">
      <c r="A202" s="73" t="s">
        <v>1209</v>
      </c>
      <c r="B202" s="77" t="s">
        <v>1210</v>
      </c>
      <c r="C202" s="75"/>
      <c r="D202" s="75"/>
    </row>
    <row r="203" spans="1:4" ht="25.5">
      <c r="A203" s="73" t="s">
        <v>1211</v>
      </c>
      <c r="B203" s="77" t="s">
        <v>1212</v>
      </c>
      <c r="C203" s="75"/>
      <c r="D203" s="75"/>
    </row>
    <row r="204" spans="1:4" ht="25.5">
      <c r="A204" s="73" t="s">
        <v>1213</v>
      </c>
      <c r="B204" s="77" t="s">
        <v>1214</v>
      </c>
      <c r="C204" s="75"/>
      <c r="D204" s="75"/>
    </row>
    <row r="205" spans="1:4" ht="12.75">
      <c r="A205" s="73" t="s">
        <v>1215</v>
      </c>
      <c r="B205" s="77" t="s">
        <v>1216</v>
      </c>
      <c r="C205" s="75"/>
      <c r="D205" s="75"/>
    </row>
    <row r="206" spans="1:4" ht="25.5">
      <c r="A206" s="73" t="s">
        <v>1217</v>
      </c>
      <c r="B206" s="77" t="s">
        <v>1218</v>
      </c>
      <c r="C206" s="75"/>
      <c r="D206" s="75"/>
    </row>
    <row r="207" spans="1:4" ht="12.75">
      <c r="A207" s="73" t="s">
        <v>1219</v>
      </c>
      <c r="B207" s="77" t="s">
        <v>1220</v>
      </c>
      <c r="C207" s="75"/>
      <c r="D207" s="75"/>
    </row>
    <row r="208" spans="1:4" ht="25.5">
      <c r="A208" s="73" t="s">
        <v>1221</v>
      </c>
      <c r="B208" s="77" t="s">
        <v>1222</v>
      </c>
      <c r="C208" s="75"/>
      <c r="D208" s="75"/>
    </row>
    <row r="209" spans="1:4" ht="25.5">
      <c r="A209" s="73" t="s">
        <v>1223</v>
      </c>
      <c r="B209" s="77" t="s">
        <v>1224</v>
      </c>
      <c r="C209" s="75"/>
      <c r="D209" s="75"/>
    </row>
    <row r="210" spans="1:4" ht="12.75">
      <c r="A210" s="73" t="s">
        <v>1225</v>
      </c>
      <c r="B210" s="77" t="s">
        <v>1226</v>
      </c>
      <c r="C210" s="75"/>
      <c r="D210" s="75"/>
    </row>
    <row r="211" spans="1:4" ht="12.75">
      <c r="A211" s="73" t="s">
        <v>1227</v>
      </c>
      <c r="B211" s="77" t="s">
        <v>1228</v>
      </c>
      <c r="C211" s="75"/>
      <c r="D211" s="75"/>
    </row>
    <row r="212" spans="1:4" ht="25.5">
      <c r="A212" s="78" t="s">
        <v>1229</v>
      </c>
      <c r="B212" s="80" t="s">
        <v>1230</v>
      </c>
      <c r="C212" s="75"/>
      <c r="D212" s="75"/>
    </row>
    <row r="213" spans="1:4" ht="25.5">
      <c r="A213" s="78" t="s">
        <v>1231</v>
      </c>
      <c r="B213" s="80" t="s">
        <v>1232</v>
      </c>
      <c r="C213" s="75"/>
      <c r="D213" s="75"/>
    </row>
    <row r="214" spans="1:4" ht="25.5">
      <c r="A214" s="73" t="s">
        <v>1233</v>
      </c>
      <c r="B214" s="77" t="s">
        <v>1234</v>
      </c>
      <c r="C214" s="75"/>
      <c r="D214" s="75"/>
    </row>
    <row r="215" spans="1:4" ht="25.5">
      <c r="A215" s="73" t="s">
        <v>1235</v>
      </c>
      <c r="B215" s="77" t="s">
        <v>1236</v>
      </c>
      <c r="C215" s="75"/>
      <c r="D215" s="75"/>
    </row>
    <row r="216" spans="1:4" ht="25.5">
      <c r="A216" s="73" t="s">
        <v>1237</v>
      </c>
      <c r="B216" s="77" t="s">
        <v>1238</v>
      </c>
      <c r="C216" s="75"/>
      <c r="D216" s="75"/>
    </row>
    <row r="217" spans="1:4" ht="25.5">
      <c r="A217" s="73" t="s">
        <v>1239</v>
      </c>
      <c r="B217" s="77" t="s">
        <v>1240</v>
      </c>
      <c r="C217" s="75"/>
      <c r="D217" s="75"/>
    </row>
    <row r="218" spans="1:4" ht="25.5">
      <c r="A218" s="73" t="s">
        <v>1241</v>
      </c>
      <c r="B218" s="77" t="s">
        <v>1242</v>
      </c>
      <c r="C218" s="75"/>
      <c r="D218" s="75"/>
    </row>
    <row r="219" spans="1:4" ht="25.5">
      <c r="A219" s="78" t="s">
        <v>1243</v>
      </c>
      <c r="B219" s="80" t="s">
        <v>1244</v>
      </c>
      <c r="C219" s="75"/>
      <c r="D219" s="75"/>
    </row>
    <row r="220" spans="1:4" ht="25.5">
      <c r="A220" s="78" t="s">
        <v>1245</v>
      </c>
      <c r="B220" s="80" t="s">
        <v>1246</v>
      </c>
      <c r="C220" s="75"/>
      <c r="D220" s="75"/>
    </row>
    <row r="221" spans="1:4" ht="12.75">
      <c r="A221" s="73" t="s">
        <v>1247</v>
      </c>
      <c r="B221" s="77" t="s">
        <v>1248</v>
      </c>
      <c r="C221" s="75"/>
      <c r="D221" s="75"/>
    </row>
    <row r="222" spans="1:4" ht="12.75">
      <c r="A222" s="73" t="s">
        <v>1249</v>
      </c>
      <c r="B222" s="77" t="s">
        <v>1248</v>
      </c>
      <c r="C222" s="75"/>
      <c r="D222" s="75"/>
    </row>
    <row r="223" spans="1:4" ht="12.75">
      <c r="A223" s="73" t="s">
        <v>1250</v>
      </c>
      <c r="B223" s="77" t="s">
        <v>1251</v>
      </c>
      <c r="C223" s="75"/>
      <c r="D223" s="75"/>
    </row>
    <row r="224" spans="1:4" ht="12.75">
      <c r="A224" s="73" t="s">
        <v>1252</v>
      </c>
      <c r="B224" s="77" t="s">
        <v>1253</v>
      </c>
      <c r="C224" s="75"/>
      <c r="D224" s="75"/>
    </row>
    <row r="225" spans="1:4" ht="12.75">
      <c r="A225" s="73" t="s">
        <v>1254</v>
      </c>
      <c r="B225" s="77" t="s">
        <v>1255</v>
      </c>
      <c r="C225" s="75"/>
      <c r="D225" s="75"/>
    </row>
    <row r="226" spans="1:4" ht="12.75">
      <c r="A226" s="73" t="s">
        <v>1256</v>
      </c>
      <c r="B226" s="77" t="s">
        <v>1257</v>
      </c>
      <c r="C226" s="75"/>
      <c r="D226" s="75"/>
    </row>
    <row r="227" spans="1:4" ht="12.75">
      <c r="A227" s="73" t="s">
        <v>1258</v>
      </c>
      <c r="B227" s="77" t="s">
        <v>1259</v>
      </c>
      <c r="C227" s="75"/>
      <c r="D227" s="75"/>
    </row>
    <row r="228" spans="1:4" ht="12.75">
      <c r="A228" s="73" t="s">
        <v>1260</v>
      </c>
      <c r="B228" s="77" t="s">
        <v>1261</v>
      </c>
      <c r="C228" s="75"/>
      <c r="D228" s="75"/>
    </row>
    <row r="229" spans="1:4" ht="12.75">
      <c r="A229" s="73" t="s">
        <v>1262</v>
      </c>
      <c r="B229" s="77" t="s">
        <v>1263</v>
      </c>
      <c r="C229" s="75"/>
      <c r="D229" s="75"/>
    </row>
    <row r="230" spans="1:4" ht="12.75">
      <c r="A230" s="73" t="s">
        <v>1264</v>
      </c>
      <c r="B230" s="77" t="s">
        <v>1265</v>
      </c>
      <c r="C230" s="75"/>
      <c r="D230" s="75"/>
    </row>
    <row r="231" spans="1:4" ht="25.5">
      <c r="A231" s="73" t="s">
        <v>1266</v>
      </c>
      <c r="B231" s="77" t="s">
        <v>1267</v>
      </c>
      <c r="C231" s="75"/>
      <c r="D231" s="75"/>
    </row>
    <row r="232" spans="1:4" ht="25.5">
      <c r="A232" s="73" t="s">
        <v>1268</v>
      </c>
      <c r="B232" s="77" t="s">
        <v>1269</v>
      </c>
      <c r="C232" s="75"/>
      <c r="D232" s="75"/>
    </row>
    <row r="233" spans="1:4" ht="25.5">
      <c r="A233" s="73" t="s">
        <v>1270</v>
      </c>
      <c r="B233" s="77" t="s">
        <v>1271</v>
      </c>
      <c r="C233" s="75"/>
      <c r="D233" s="75"/>
    </row>
    <row r="234" spans="1:4" ht="25.5">
      <c r="A234" s="73" t="s">
        <v>1272</v>
      </c>
      <c r="B234" s="77" t="s">
        <v>1273</v>
      </c>
      <c r="C234" s="75"/>
      <c r="D234" s="75"/>
    </row>
    <row r="235" spans="1:4" ht="12.75">
      <c r="A235" s="73" t="s">
        <v>1274</v>
      </c>
      <c r="B235" s="77" t="s">
        <v>1275</v>
      </c>
      <c r="C235" s="75"/>
      <c r="D235" s="75"/>
    </row>
    <row r="236" spans="1:4" ht="12.75">
      <c r="A236" s="73" t="s">
        <v>1276</v>
      </c>
      <c r="B236" s="77" t="s">
        <v>1277</v>
      </c>
      <c r="C236" s="75"/>
      <c r="D236" s="75"/>
    </row>
    <row r="237" spans="1:4" ht="25.5">
      <c r="A237" s="73" t="s">
        <v>1278</v>
      </c>
      <c r="B237" s="77" t="s">
        <v>1279</v>
      </c>
      <c r="C237" s="75"/>
      <c r="D237" s="75"/>
    </row>
    <row r="238" spans="1:4" ht="25.5">
      <c r="A238" s="73" t="s">
        <v>1280</v>
      </c>
      <c r="B238" s="77" t="s">
        <v>1281</v>
      </c>
      <c r="C238" s="75"/>
      <c r="D238" s="75"/>
    </row>
    <row r="239" spans="1:4" ht="12.75">
      <c r="A239" s="73" t="s">
        <v>1282</v>
      </c>
      <c r="B239" s="77" t="s">
        <v>1283</v>
      </c>
      <c r="C239" s="75"/>
      <c r="D239" s="75"/>
    </row>
    <row r="240" spans="1:4" ht="12.75">
      <c r="A240" s="73" t="s">
        <v>1284</v>
      </c>
      <c r="B240" s="77" t="s">
        <v>1285</v>
      </c>
      <c r="C240" s="75"/>
      <c r="D240" s="75"/>
    </row>
    <row r="241" spans="1:4" ht="12.75">
      <c r="A241" s="73" t="s">
        <v>1286</v>
      </c>
      <c r="B241" s="77" t="s">
        <v>1287</v>
      </c>
      <c r="C241" s="75"/>
      <c r="D241" s="75"/>
    </row>
    <row r="242" spans="1:4" ht="12.75">
      <c r="A242" s="73" t="s">
        <v>1288</v>
      </c>
      <c r="B242" s="77" t="s">
        <v>1289</v>
      </c>
      <c r="C242" s="75"/>
      <c r="D242" s="75"/>
    </row>
    <row r="243" spans="1:4" ht="12.75">
      <c r="A243" s="73" t="s">
        <v>1290</v>
      </c>
      <c r="B243" s="77" t="s">
        <v>1291</v>
      </c>
      <c r="C243" s="75"/>
      <c r="D243" s="75"/>
    </row>
    <row r="244" spans="1:4" ht="12.75">
      <c r="A244" s="73" t="s">
        <v>1292</v>
      </c>
      <c r="B244" s="77" t="s">
        <v>1293</v>
      </c>
      <c r="C244" s="75"/>
      <c r="D244" s="75"/>
    </row>
    <row r="245" spans="1:4" ht="12.75">
      <c r="A245" s="73" t="s">
        <v>1294</v>
      </c>
      <c r="B245" s="77" t="s">
        <v>1295</v>
      </c>
      <c r="C245" s="75"/>
      <c r="D245" s="75"/>
    </row>
    <row r="246" spans="1:4" ht="12.75">
      <c r="A246" s="73" t="s">
        <v>1296</v>
      </c>
      <c r="B246" s="77" t="s">
        <v>1297</v>
      </c>
      <c r="C246" s="75"/>
      <c r="D246" s="75"/>
    </row>
    <row r="247" spans="1:4" ht="12.75">
      <c r="A247" s="73" t="s">
        <v>1298</v>
      </c>
      <c r="B247" s="77" t="s">
        <v>1299</v>
      </c>
      <c r="C247" s="75"/>
      <c r="D247" s="75"/>
    </row>
    <row r="248" spans="1:4" ht="12.75">
      <c r="A248" s="73" t="s">
        <v>1300</v>
      </c>
      <c r="B248" s="77" t="s">
        <v>1301</v>
      </c>
      <c r="C248" s="75"/>
      <c r="D248" s="75"/>
    </row>
    <row r="249" spans="1:4" ht="12.75">
      <c r="A249" s="73" t="s">
        <v>1302</v>
      </c>
      <c r="B249" s="77" t="s">
        <v>1303</v>
      </c>
      <c r="C249" s="75"/>
      <c r="D249" s="75"/>
    </row>
    <row r="250" spans="1:4" ht="12.75">
      <c r="A250" s="73" t="s">
        <v>1304</v>
      </c>
      <c r="B250" s="77" t="s">
        <v>1305</v>
      </c>
      <c r="C250" s="75"/>
      <c r="D250" s="75"/>
    </row>
    <row r="251" spans="1:4" ht="12.75">
      <c r="A251" s="73" t="s">
        <v>1306</v>
      </c>
      <c r="B251" s="77" t="s">
        <v>1307</v>
      </c>
      <c r="C251" s="75"/>
      <c r="D251" s="75"/>
    </row>
    <row r="252" spans="1:4" ht="12.75">
      <c r="A252" s="73" t="s">
        <v>1308</v>
      </c>
      <c r="B252" s="77" t="s">
        <v>1309</v>
      </c>
      <c r="C252" s="75"/>
      <c r="D252" s="75"/>
    </row>
    <row r="253" spans="1:4" ht="12.75">
      <c r="A253" s="73" t="s">
        <v>1310</v>
      </c>
      <c r="B253" s="77" t="s">
        <v>1311</v>
      </c>
      <c r="C253" s="75"/>
      <c r="D253" s="75"/>
    </row>
    <row r="254" spans="1:4" ht="12.75">
      <c r="A254" s="73" t="s">
        <v>1312</v>
      </c>
      <c r="B254" s="77" t="s">
        <v>1313</v>
      </c>
      <c r="C254" s="75"/>
      <c r="D254" s="75"/>
    </row>
    <row r="255" spans="1:4" ht="12.75">
      <c r="A255" s="73" t="s">
        <v>1314</v>
      </c>
      <c r="B255" s="77" t="s">
        <v>1315</v>
      </c>
      <c r="C255" s="75"/>
      <c r="D255" s="75"/>
    </row>
    <row r="256" spans="1:4" ht="12.75">
      <c r="A256" s="73" t="s">
        <v>1316</v>
      </c>
      <c r="B256" s="77" t="s">
        <v>1317</v>
      </c>
      <c r="C256" s="75"/>
      <c r="D256" s="75"/>
    </row>
    <row r="257" spans="1:4" ht="12.75">
      <c r="A257" s="73" t="s">
        <v>1318</v>
      </c>
      <c r="B257" s="77" t="s">
        <v>1319</v>
      </c>
      <c r="C257" s="75"/>
      <c r="D257" s="75"/>
    </row>
    <row r="258" spans="1:4" ht="12.75">
      <c r="A258" s="73" t="s">
        <v>1320</v>
      </c>
      <c r="B258" s="77" t="s">
        <v>1321</v>
      </c>
      <c r="C258" s="75"/>
      <c r="D258" s="75"/>
    </row>
    <row r="259" spans="1:4" ht="12.75">
      <c r="A259" s="73" t="s">
        <v>1322</v>
      </c>
      <c r="B259" s="77" t="s">
        <v>1323</v>
      </c>
      <c r="C259" s="75"/>
      <c r="D259" s="75"/>
    </row>
    <row r="260" spans="1:4" ht="12.75">
      <c r="A260" s="73" t="s">
        <v>1324</v>
      </c>
      <c r="B260" s="77" t="s">
        <v>1325</v>
      </c>
      <c r="C260" s="75"/>
      <c r="D260" s="75"/>
    </row>
    <row r="261" spans="1:4" ht="12.75">
      <c r="A261" s="73" t="s">
        <v>1326</v>
      </c>
      <c r="B261" s="77" t="s">
        <v>1327</v>
      </c>
      <c r="C261" s="75"/>
      <c r="D261" s="75"/>
    </row>
    <row r="262" spans="1:4" ht="12.75">
      <c r="A262" s="73" t="s">
        <v>1328</v>
      </c>
      <c r="B262" s="77" t="s">
        <v>1329</v>
      </c>
      <c r="C262" s="75"/>
      <c r="D262" s="75"/>
    </row>
    <row r="263" spans="1:4" ht="12.75">
      <c r="A263" s="73" t="s">
        <v>1330</v>
      </c>
      <c r="B263" s="77" t="s">
        <v>1331</v>
      </c>
      <c r="C263" s="75"/>
      <c r="D263" s="75"/>
    </row>
    <row r="264" spans="1:4" ht="12.75">
      <c r="A264" s="73" t="s">
        <v>1332</v>
      </c>
      <c r="B264" s="77" t="s">
        <v>1333</v>
      </c>
      <c r="C264" s="75"/>
      <c r="D264" s="75"/>
    </row>
    <row r="265" spans="1:4" ht="12.75">
      <c r="A265" s="73" t="s">
        <v>1334</v>
      </c>
      <c r="B265" s="77" t="s">
        <v>1335</v>
      </c>
      <c r="C265" s="75"/>
      <c r="D265" s="75"/>
    </row>
    <row r="266" spans="1:4" ht="12.75">
      <c r="A266" s="73" t="s">
        <v>1336</v>
      </c>
      <c r="B266" s="77" t="s">
        <v>1337</v>
      </c>
      <c r="C266" s="75"/>
      <c r="D266" s="75"/>
    </row>
    <row r="267" spans="1:4" ht="18.75">
      <c r="A267" s="72">
        <v>6</v>
      </c>
      <c r="B267" s="79" t="s">
        <v>1338</v>
      </c>
      <c r="C267" s="71"/>
      <c r="D267" s="71"/>
    </row>
    <row r="268" spans="1:4" ht="12.75">
      <c r="A268" s="73" t="s">
        <v>1339</v>
      </c>
      <c r="B268" s="77" t="s">
        <v>1340</v>
      </c>
      <c r="C268" s="75"/>
      <c r="D268" s="75"/>
    </row>
    <row r="269" spans="1:4" ht="12.75">
      <c r="A269" s="73" t="s">
        <v>1341</v>
      </c>
      <c r="B269" s="77" t="s">
        <v>1342</v>
      </c>
      <c r="C269" s="75"/>
      <c r="D269" s="75"/>
    </row>
    <row r="270" spans="1:4" ht="12.75">
      <c r="A270" s="73" t="s">
        <v>1343</v>
      </c>
      <c r="B270" s="77" t="s">
        <v>1344</v>
      </c>
      <c r="C270" s="75"/>
      <c r="D270" s="75"/>
    </row>
    <row r="271" spans="1:4" ht="12.75">
      <c r="A271" s="73" t="s">
        <v>1345</v>
      </c>
      <c r="B271" s="77" t="s">
        <v>1346</v>
      </c>
      <c r="C271" s="75"/>
      <c r="D271" s="75"/>
    </row>
    <row r="272" spans="1:4" ht="12.75">
      <c r="A272" s="73" t="s">
        <v>1347</v>
      </c>
      <c r="B272" s="77" t="s">
        <v>1348</v>
      </c>
      <c r="C272" s="75"/>
      <c r="D272" s="75"/>
    </row>
    <row r="273" spans="1:4" ht="25.5">
      <c r="A273" s="73" t="s">
        <v>1349</v>
      </c>
      <c r="B273" s="77" t="s">
        <v>1350</v>
      </c>
      <c r="C273" s="75"/>
      <c r="D273" s="75"/>
    </row>
    <row r="274" spans="1:4" ht="25.5">
      <c r="A274" s="73" t="s">
        <v>1351</v>
      </c>
      <c r="B274" s="77" t="s">
        <v>1352</v>
      </c>
      <c r="C274" s="75"/>
      <c r="D274" s="75"/>
    </row>
    <row r="275" spans="1:4" ht="12.75">
      <c r="A275" s="73" t="s">
        <v>1353</v>
      </c>
      <c r="B275" s="77" t="s">
        <v>1354</v>
      </c>
      <c r="C275" s="75"/>
      <c r="D275" s="75"/>
    </row>
    <row r="276" spans="1:4" ht="12.75">
      <c r="A276" s="73" t="s">
        <v>1355</v>
      </c>
      <c r="B276" s="77" t="s">
        <v>1356</v>
      </c>
      <c r="C276" s="75"/>
      <c r="D276" s="75"/>
    </row>
    <row r="277" spans="1:4" ht="12.75">
      <c r="A277" s="73" t="s">
        <v>1357</v>
      </c>
      <c r="B277" s="77" t="s">
        <v>1358</v>
      </c>
      <c r="C277" s="75"/>
      <c r="D277" s="75"/>
    </row>
    <row r="278" spans="1:4" ht="12.75">
      <c r="A278" s="73" t="s">
        <v>1359</v>
      </c>
      <c r="B278" s="77" t="s">
        <v>1360</v>
      </c>
      <c r="C278" s="75"/>
      <c r="D278" s="75"/>
    </row>
    <row r="279" spans="1:4" ht="12.75">
      <c r="A279" s="73" t="s">
        <v>1361</v>
      </c>
      <c r="B279" s="77" t="s">
        <v>1362</v>
      </c>
      <c r="C279" s="75"/>
      <c r="D279" s="75"/>
    </row>
    <row r="280" spans="1:4" ht="12.75">
      <c r="A280" s="73" t="s">
        <v>1363</v>
      </c>
      <c r="B280" s="77" t="s">
        <v>1364</v>
      </c>
      <c r="C280" s="75"/>
      <c r="D280" s="75"/>
    </row>
    <row r="281" spans="1:4" ht="12.75">
      <c r="A281" s="73" t="s">
        <v>1365</v>
      </c>
      <c r="B281" s="77" t="s">
        <v>1366</v>
      </c>
      <c r="C281" s="75"/>
      <c r="D281" s="75"/>
    </row>
    <row r="282" spans="1:4" ht="12.75">
      <c r="A282" s="73" t="s">
        <v>1367</v>
      </c>
      <c r="B282" s="77" t="s">
        <v>1368</v>
      </c>
      <c r="C282" s="75"/>
      <c r="D282" s="75"/>
    </row>
    <row r="283" spans="1:4" ht="12.75">
      <c r="A283" s="73" t="s">
        <v>1369</v>
      </c>
      <c r="B283" s="77" t="s">
        <v>1370</v>
      </c>
      <c r="C283" s="75"/>
      <c r="D283" s="75"/>
    </row>
    <row r="284" spans="1:4" ht="12.75">
      <c r="A284" s="78" t="s">
        <v>1371</v>
      </c>
      <c r="B284" s="80" t="s">
        <v>1372</v>
      </c>
      <c r="C284" s="75"/>
      <c r="D284" s="75"/>
    </row>
    <row r="285" spans="1:4" ht="12.75">
      <c r="A285" s="78" t="s">
        <v>1373</v>
      </c>
      <c r="B285" s="80" t="s">
        <v>1374</v>
      </c>
      <c r="C285" s="75"/>
      <c r="D285" s="75"/>
    </row>
    <row r="286" spans="1:4" ht="12.75">
      <c r="A286" s="73" t="s">
        <v>1375</v>
      </c>
      <c r="B286" s="80" t="s">
        <v>1376</v>
      </c>
      <c r="C286" s="75"/>
      <c r="D286" s="75"/>
    </row>
    <row r="287" spans="1:4" ht="12.75">
      <c r="A287" s="73" t="s">
        <v>1377</v>
      </c>
      <c r="B287" s="77" t="s">
        <v>1378</v>
      </c>
      <c r="C287" s="75"/>
      <c r="D287" s="75"/>
    </row>
    <row r="288" spans="1:4" ht="12.75">
      <c r="A288" s="73" t="s">
        <v>1379</v>
      </c>
      <c r="B288" s="77" t="s">
        <v>1380</v>
      </c>
      <c r="C288" s="75"/>
      <c r="D288" s="75"/>
    </row>
    <row r="289" spans="1:4" ht="12.75">
      <c r="A289" s="73" t="s">
        <v>1381</v>
      </c>
      <c r="B289" s="77" t="s">
        <v>1382</v>
      </c>
      <c r="C289" s="75"/>
      <c r="D289" s="75"/>
    </row>
    <row r="290" spans="1:4" ht="12.75">
      <c r="A290" s="73" t="s">
        <v>1383</v>
      </c>
      <c r="B290" s="77" t="s">
        <v>1384</v>
      </c>
      <c r="C290" s="75"/>
      <c r="D290" s="75"/>
    </row>
    <row r="291" spans="1:4" ht="12.75">
      <c r="A291" s="73" t="s">
        <v>1385</v>
      </c>
      <c r="B291" s="77" t="s">
        <v>1386</v>
      </c>
      <c r="C291" s="75"/>
      <c r="D291" s="75"/>
    </row>
    <row r="292" spans="1:4" ht="12.75">
      <c r="A292" s="73" t="s">
        <v>1387</v>
      </c>
      <c r="B292" s="77" t="s">
        <v>1388</v>
      </c>
      <c r="C292" s="75"/>
      <c r="D292" s="75"/>
    </row>
    <row r="293" spans="1:4" ht="12.75">
      <c r="A293" s="73" t="s">
        <v>1389</v>
      </c>
      <c r="B293" s="77" t="s">
        <v>1390</v>
      </c>
      <c r="C293" s="75"/>
      <c r="D293" s="75"/>
    </row>
    <row r="294" spans="1:4" ht="12.75">
      <c r="A294" s="73" t="s">
        <v>1391</v>
      </c>
      <c r="B294" s="77" t="s">
        <v>1392</v>
      </c>
      <c r="C294" s="75"/>
      <c r="D294" s="75"/>
    </row>
    <row r="295" spans="1:4" ht="12.75">
      <c r="A295" s="73" t="s">
        <v>1393</v>
      </c>
      <c r="B295" s="77" t="s">
        <v>1394</v>
      </c>
      <c r="C295" s="75"/>
      <c r="D295" s="75"/>
    </row>
    <row r="296" spans="1:4" ht="12.75">
      <c r="A296" s="73" t="s">
        <v>1395</v>
      </c>
      <c r="B296" s="77" t="s">
        <v>1396</v>
      </c>
      <c r="C296" s="75"/>
      <c r="D296" s="75"/>
    </row>
    <row r="297" spans="1:4" ht="12.75">
      <c r="A297" s="73" t="s">
        <v>1397</v>
      </c>
      <c r="B297" s="77" t="s">
        <v>1398</v>
      </c>
      <c r="C297" s="75"/>
      <c r="D297" s="75"/>
    </row>
    <row r="298" spans="1:4" ht="12.75">
      <c r="A298" s="73" t="s">
        <v>1399</v>
      </c>
      <c r="B298" s="77" t="s">
        <v>1400</v>
      </c>
      <c r="C298" s="75"/>
      <c r="D298" s="75"/>
    </row>
    <row r="299" spans="1:4" ht="12.75">
      <c r="A299" s="73" t="s">
        <v>1401</v>
      </c>
      <c r="B299" s="77" t="s">
        <v>1402</v>
      </c>
      <c r="C299" s="75"/>
      <c r="D299" s="75"/>
    </row>
    <row r="300" spans="1:4" ht="12.75">
      <c r="A300" s="73" t="s">
        <v>1403</v>
      </c>
      <c r="B300" s="77" t="s">
        <v>1404</v>
      </c>
      <c r="C300" s="75"/>
      <c r="D300" s="75"/>
    </row>
    <row r="301" spans="1:4" ht="12.75">
      <c r="A301" s="73" t="s">
        <v>1405</v>
      </c>
      <c r="B301" s="77" t="s">
        <v>1406</v>
      </c>
      <c r="C301" s="75"/>
      <c r="D301" s="75"/>
    </row>
    <row r="302" spans="1:4" ht="12.75">
      <c r="A302" s="73" t="s">
        <v>1407</v>
      </c>
      <c r="B302" s="77" t="s">
        <v>1408</v>
      </c>
      <c r="C302" s="75"/>
      <c r="D302" s="75"/>
    </row>
    <row r="303" spans="1:4" ht="12.75">
      <c r="A303" s="73" t="s">
        <v>1409</v>
      </c>
      <c r="B303" s="77" t="s">
        <v>1410</v>
      </c>
      <c r="C303" s="75"/>
      <c r="D303" s="75"/>
    </row>
    <row r="304" spans="1:4" ht="12.75">
      <c r="A304" s="73" t="s">
        <v>1411</v>
      </c>
      <c r="B304" s="77" t="s">
        <v>1412</v>
      </c>
      <c r="C304" s="75"/>
      <c r="D304" s="75"/>
    </row>
    <row r="305" spans="1:4" ht="12.75">
      <c r="A305" s="73" t="s">
        <v>1413</v>
      </c>
      <c r="B305" s="77" t="s">
        <v>1414</v>
      </c>
      <c r="C305" s="75"/>
      <c r="D305" s="75"/>
    </row>
    <row r="306" spans="1:4" ht="12.75">
      <c r="A306" s="73" t="s">
        <v>1415</v>
      </c>
      <c r="B306" s="77" t="s">
        <v>1416</v>
      </c>
      <c r="C306" s="75"/>
      <c r="D306" s="75"/>
    </row>
    <row r="307" spans="1:4" ht="12.75">
      <c r="A307" s="73" t="s">
        <v>1417</v>
      </c>
      <c r="B307" s="77" t="s">
        <v>1418</v>
      </c>
      <c r="C307" s="75"/>
      <c r="D307" s="75"/>
    </row>
    <row r="308" spans="1:4" ht="12.75">
      <c r="A308" s="73" t="s">
        <v>1419</v>
      </c>
      <c r="B308" s="77" t="s">
        <v>1420</v>
      </c>
      <c r="C308" s="75"/>
      <c r="D308" s="75"/>
    </row>
    <row r="309" spans="1:4" ht="12.75">
      <c r="A309" s="73" t="s">
        <v>1421</v>
      </c>
      <c r="B309" s="77" t="s">
        <v>1422</v>
      </c>
      <c r="C309" s="75"/>
      <c r="D309" s="75"/>
    </row>
    <row r="310" spans="1:4" ht="25.5">
      <c r="A310" s="73" t="s">
        <v>1423</v>
      </c>
      <c r="B310" s="77" t="s">
        <v>1424</v>
      </c>
      <c r="C310" s="75"/>
      <c r="D310" s="75"/>
    </row>
    <row r="311" spans="1:4" ht="25.5">
      <c r="A311" s="73" t="s">
        <v>1425</v>
      </c>
      <c r="B311" s="77" t="s">
        <v>1426</v>
      </c>
      <c r="C311" s="75"/>
      <c r="D311" s="75"/>
    </row>
    <row r="312" spans="1:4" ht="12.75">
      <c r="A312" s="73" t="s">
        <v>1427</v>
      </c>
      <c r="B312" s="77" t="s">
        <v>1428</v>
      </c>
      <c r="C312" s="75"/>
      <c r="D312" s="75"/>
    </row>
    <row r="313" spans="1:4" ht="12.75">
      <c r="A313" s="73" t="s">
        <v>1429</v>
      </c>
      <c r="B313" s="77" t="s">
        <v>1430</v>
      </c>
      <c r="C313" s="75"/>
      <c r="D313" s="75"/>
    </row>
    <row r="314" spans="1:4" ht="18.75">
      <c r="A314" s="72">
        <v>7</v>
      </c>
      <c r="B314" s="79" t="s">
        <v>1431</v>
      </c>
      <c r="C314" s="71"/>
      <c r="D314" s="71"/>
    </row>
    <row r="315" spans="1:4" ht="12.75">
      <c r="A315" s="73" t="s">
        <v>1432</v>
      </c>
      <c r="B315" s="77" t="s">
        <v>1433</v>
      </c>
      <c r="C315" s="75"/>
      <c r="D315" s="75"/>
    </row>
    <row r="316" spans="1:4" ht="12.75">
      <c r="A316" s="73" t="s">
        <v>1434</v>
      </c>
      <c r="B316" s="77" t="s">
        <v>1435</v>
      </c>
      <c r="C316" s="75"/>
      <c r="D316" s="75"/>
    </row>
    <row r="317" spans="1:4" ht="12.75">
      <c r="A317" s="73" t="s">
        <v>1436</v>
      </c>
      <c r="B317" s="77" t="s">
        <v>1437</v>
      </c>
      <c r="C317" s="75"/>
      <c r="D317" s="75"/>
    </row>
    <row r="318" spans="1:4" ht="12.75">
      <c r="A318" s="73" t="s">
        <v>1438</v>
      </c>
      <c r="B318" s="77" t="s">
        <v>1439</v>
      </c>
      <c r="C318" s="75"/>
      <c r="D318" s="75"/>
    </row>
    <row r="319" spans="1:4" ht="12.75">
      <c r="A319" s="73" t="s">
        <v>1440</v>
      </c>
      <c r="B319" s="77" t="s">
        <v>1441</v>
      </c>
      <c r="C319" s="75"/>
      <c r="D319" s="75"/>
    </row>
    <row r="320" spans="1:4" ht="12.75">
      <c r="A320" s="73" t="s">
        <v>1442</v>
      </c>
      <c r="B320" s="77" t="s">
        <v>1443</v>
      </c>
      <c r="C320" s="75"/>
      <c r="D320" s="75"/>
    </row>
    <row r="321" spans="1:4" ht="12.75">
      <c r="A321" s="73" t="s">
        <v>1444</v>
      </c>
      <c r="B321" s="77" t="s">
        <v>1445</v>
      </c>
      <c r="C321" s="75"/>
      <c r="D321" s="75"/>
    </row>
    <row r="322" spans="1:4" ht="12.75">
      <c r="A322" s="73" t="s">
        <v>1446</v>
      </c>
      <c r="B322" s="80" t="s">
        <v>1447</v>
      </c>
      <c r="C322" s="75"/>
      <c r="D322" s="75"/>
    </row>
    <row r="323" spans="1:4" ht="12.75">
      <c r="A323" s="73" t="s">
        <v>1448</v>
      </c>
      <c r="B323" s="80" t="s">
        <v>1449</v>
      </c>
      <c r="C323" s="75"/>
      <c r="D323" s="75"/>
    </row>
    <row r="324" spans="1:4" ht="25.5">
      <c r="A324" s="73" t="s">
        <v>1450</v>
      </c>
      <c r="B324" s="77" t="s">
        <v>1451</v>
      </c>
      <c r="C324" s="75"/>
      <c r="D324" s="75"/>
    </row>
    <row r="325" spans="1:4" ht="25.5">
      <c r="A325" s="73" t="s">
        <v>1452</v>
      </c>
      <c r="B325" s="77" t="s">
        <v>1453</v>
      </c>
      <c r="C325" s="75"/>
      <c r="D325" s="75"/>
    </row>
    <row r="326" spans="1:4" ht="25.5">
      <c r="A326" s="73" t="s">
        <v>1454</v>
      </c>
      <c r="B326" s="77" t="s">
        <v>1455</v>
      </c>
      <c r="C326" s="75"/>
      <c r="D326" s="75"/>
    </row>
    <row r="327" spans="1:4" ht="25.5">
      <c r="A327" s="73" t="s">
        <v>1456</v>
      </c>
      <c r="B327" s="77" t="s">
        <v>1457</v>
      </c>
      <c r="C327" s="75"/>
      <c r="D327" s="75"/>
    </row>
    <row r="328" spans="1:4" ht="12.75">
      <c r="A328" s="73" t="s">
        <v>1458</v>
      </c>
      <c r="B328" s="80" t="s">
        <v>1459</v>
      </c>
      <c r="C328" s="75"/>
      <c r="D328" s="75"/>
    </row>
    <row r="329" spans="1:4" ht="12.75">
      <c r="A329" s="73" t="s">
        <v>1460</v>
      </c>
      <c r="B329" s="80" t="s">
        <v>1461</v>
      </c>
      <c r="C329" s="75"/>
      <c r="D329" s="75"/>
    </row>
    <row r="330" spans="1:4" ht="12.75">
      <c r="A330" s="73" t="s">
        <v>1462</v>
      </c>
      <c r="B330" s="77" t="s">
        <v>1463</v>
      </c>
      <c r="C330" s="75"/>
      <c r="D330" s="75"/>
    </row>
    <row r="331" spans="1:4" ht="12.75">
      <c r="A331" s="73" t="s">
        <v>1464</v>
      </c>
      <c r="B331" s="77" t="s">
        <v>1465</v>
      </c>
      <c r="C331" s="75"/>
      <c r="D331" s="75"/>
    </row>
    <row r="332" spans="1:4" ht="12.75">
      <c r="A332" s="73" t="s">
        <v>1466</v>
      </c>
      <c r="B332" s="77" t="s">
        <v>1467</v>
      </c>
      <c r="C332" s="75"/>
      <c r="D332" s="75"/>
    </row>
    <row r="333" spans="1:4" ht="12.75">
      <c r="A333" s="73" t="s">
        <v>1468</v>
      </c>
      <c r="B333" s="77" t="s">
        <v>1469</v>
      </c>
      <c r="C333" s="75"/>
      <c r="D333" s="75"/>
    </row>
    <row r="334" spans="1:4" ht="12.75">
      <c r="A334" s="73" t="s">
        <v>1470</v>
      </c>
      <c r="B334" s="77" t="s">
        <v>1471</v>
      </c>
      <c r="C334" s="75"/>
      <c r="D334" s="75"/>
    </row>
    <row r="335" spans="1:4" ht="25.5">
      <c r="A335" s="73" t="s">
        <v>1472</v>
      </c>
      <c r="B335" s="77" t="s">
        <v>1473</v>
      </c>
      <c r="C335" s="75"/>
      <c r="D335" s="75"/>
    </row>
    <row r="336" spans="1:4" ht="25.5">
      <c r="A336" s="73" t="s">
        <v>1474</v>
      </c>
      <c r="B336" s="77" t="s">
        <v>1475</v>
      </c>
      <c r="C336" s="75"/>
      <c r="D336" s="75"/>
    </row>
    <row r="337" spans="1:4" ht="12.75">
      <c r="A337" s="73" t="s">
        <v>1476</v>
      </c>
      <c r="B337" s="77" t="s">
        <v>1477</v>
      </c>
      <c r="C337" s="75"/>
      <c r="D337" s="75"/>
    </row>
    <row r="338" spans="1:4" ht="12.75">
      <c r="A338" s="73" t="s">
        <v>1478</v>
      </c>
      <c r="B338" s="77" t="s">
        <v>1479</v>
      </c>
      <c r="C338" s="75"/>
      <c r="D338" s="75"/>
    </row>
    <row r="339" spans="1:4" ht="25.5">
      <c r="A339" s="73" t="s">
        <v>1480</v>
      </c>
      <c r="B339" s="77" t="s">
        <v>1481</v>
      </c>
      <c r="C339" s="75"/>
      <c r="D339" s="75"/>
    </row>
    <row r="340" spans="1:4" ht="25.5">
      <c r="A340" s="73" t="s">
        <v>1482</v>
      </c>
      <c r="B340" s="77" t="s">
        <v>1483</v>
      </c>
      <c r="C340" s="75"/>
      <c r="D340" s="75"/>
    </row>
    <row r="341" spans="1:4" ht="12.75">
      <c r="A341" s="73" t="s">
        <v>1484</v>
      </c>
      <c r="B341" s="77" t="s">
        <v>1485</v>
      </c>
      <c r="C341" s="75"/>
      <c r="D341" s="75"/>
    </row>
    <row r="342" spans="1:4" ht="12.75">
      <c r="A342" s="73" t="s">
        <v>1486</v>
      </c>
      <c r="B342" s="77" t="s">
        <v>1487</v>
      </c>
      <c r="C342" s="75"/>
      <c r="D342" s="75"/>
    </row>
    <row r="343" spans="1:4" ht="18.75">
      <c r="A343" s="72">
        <v>8</v>
      </c>
      <c r="B343" s="79" t="s">
        <v>1488</v>
      </c>
      <c r="C343" s="71"/>
      <c r="D343" s="71"/>
    </row>
    <row r="344" spans="1:4" ht="25.5">
      <c r="A344" s="81" t="s">
        <v>1489</v>
      </c>
      <c r="B344" s="80" t="s">
        <v>1490</v>
      </c>
      <c r="C344" s="75"/>
      <c r="D344" s="75"/>
    </row>
    <row r="345" spans="1:4" ht="25.5">
      <c r="A345" s="81" t="s">
        <v>1491</v>
      </c>
      <c r="B345" s="80" t="s">
        <v>1492</v>
      </c>
      <c r="C345" s="75"/>
      <c r="D345" s="75"/>
    </row>
    <row r="346" spans="1:4" ht="12.75">
      <c r="A346" s="73" t="s">
        <v>1493</v>
      </c>
      <c r="B346" s="77" t="s">
        <v>1494</v>
      </c>
      <c r="C346" s="75"/>
      <c r="D346" s="75"/>
    </row>
    <row r="347" spans="1:4" ht="12.75">
      <c r="A347" s="73" t="s">
        <v>1495</v>
      </c>
      <c r="B347" s="77" t="s">
        <v>1496</v>
      </c>
      <c r="C347" s="75"/>
      <c r="D347" s="75"/>
    </row>
    <row r="348" spans="1:4" ht="12.75">
      <c r="A348" s="78" t="s">
        <v>1497</v>
      </c>
      <c r="B348" s="80" t="s">
        <v>1498</v>
      </c>
      <c r="C348" s="75"/>
      <c r="D348" s="75"/>
    </row>
    <row r="349" spans="1:4" ht="12.75">
      <c r="A349" s="78" t="s">
        <v>1499</v>
      </c>
      <c r="B349" s="80" t="s">
        <v>1500</v>
      </c>
      <c r="C349" s="75"/>
      <c r="D349" s="75"/>
    </row>
    <row r="350" spans="1:4" ht="12.75">
      <c r="A350" s="78" t="s">
        <v>1501</v>
      </c>
      <c r="B350" s="80" t="s">
        <v>1502</v>
      </c>
      <c r="C350" s="75"/>
      <c r="D350" s="75"/>
    </row>
    <row r="351" spans="1:4" ht="12.75">
      <c r="A351" s="78" t="s">
        <v>1503</v>
      </c>
      <c r="B351" s="80" t="s">
        <v>1504</v>
      </c>
      <c r="C351" s="75"/>
      <c r="D351" s="75"/>
    </row>
    <row r="352" spans="1:4" ht="12.75">
      <c r="A352" s="78" t="s">
        <v>1505</v>
      </c>
      <c r="B352" s="80" t="s">
        <v>1506</v>
      </c>
      <c r="C352" s="75"/>
      <c r="D352" s="75"/>
    </row>
    <row r="353" spans="1:4" ht="12.75">
      <c r="A353" s="73" t="s">
        <v>1507</v>
      </c>
      <c r="B353" s="77" t="s">
        <v>1508</v>
      </c>
      <c r="C353" s="75"/>
      <c r="D353" s="75"/>
    </row>
    <row r="354" spans="1:4" ht="12.75">
      <c r="A354" s="73" t="s">
        <v>1509</v>
      </c>
      <c r="B354" s="77" t="s">
        <v>1510</v>
      </c>
      <c r="C354" s="75"/>
      <c r="D354" s="75"/>
    </row>
    <row r="355" spans="1:4" ht="12.75">
      <c r="A355" s="73" t="s">
        <v>1511</v>
      </c>
      <c r="B355" s="77" t="s">
        <v>1512</v>
      </c>
      <c r="C355" s="75"/>
      <c r="D355" s="75"/>
    </row>
    <row r="356" spans="1:4" ht="12.75">
      <c r="A356" s="73" t="s">
        <v>1513</v>
      </c>
      <c r="B356" s="77" t="s">
        <v>1514</v>
      </c>
      <c r="C356" s="75"/>
      <c r="D356" s="75"/>
    </row>
    <row r="357" spans="1:4" ht="12.75">
      <c r="A357" s="73" t="s">
        <v>1515</v>
      </c>
      <c r="B357" s="77" t="s">
        <v>1516</v>
      </c>
      <c r="C357" s="75"/>
      <c r="D357" s="75"/>
    </row>
    <row r="358" spans="1:4" ht="12.75">
      <c r="A358" s="73" t="s">
        <v>1517</v>
      </c>
      <c r="B358" s="77" t="s">
        <v>1518</v>
      </c>
      <c r="C358" s="75"/>
      <c r="D358" s="75"/>
    </row>
    <row r="359" spans="1:4" ht="12.75">
      <c r="A359" s="73" t="s">
        <v>1519</v>
      </c>
      <c r="B359" s="77" t="s">
        <v>1520</v>
      </c>
      <c r="C359" s="75"/>
      <c r="D359" s="75"/>
    </row>
    <row r="360" spans="1:4" ht="12.75">
      <c r="A360" s="73" t="s">
        <v>1521</v>
      </c>
      <c r="B360" s="77" t="s">
        <v>1520</v>
      </c>
      <c r="C360" s="75"/>
      <c r="D360" s="75"/>
    </row>
    <row r="361" spans="1:4" ht="12.75">
      <c r="A361" s="73" t="s">
        <v>1522</v>
      </c>
      <c r="B361" s="77" t="s">
        <v>1523</v>
      </c>
      <c r="C361" s="75"/>
      <c r="D361" s="75"/>
    </row>
    <row r="362" spans="1:4" ht="12.75">
      <c r="A362" s="73" t="s">
        <v>1524</v>
      </c>
      <c r="B362" s="77" t="s">
        <v>1525</v>
      </c>
      <c r="C362" s="75"/>
      <c r="D362" s="75"/>
    </row>
    <row r="363" spans="1:4" ht="12.75">
      <c r="A363" s="73" t="s">
        <v>1526</v>
      </c>
      <c r="B363" s="77" t="s">
        <v>1527</v>
      </c>
      <c r="C363" s="75"/>
      <c r="D363" s="75"/>
    </row>
    <row r="364" spans="1:4" ht="25.5">
      <c r="A364" s="73" t="s">
        <v>1528</v>
      </c>
      <c r="B364" s="77" t="s">
        <v>1529</v>
      </c>
      <c r="C364" s="75"/>
      <c r="D364" s="75"/>
    </row>
    <row r="365" spans="1:4" ht="25.5">
      <c r="A365" s="73" t="s">
        <v>1530</v>
      </c>
      <c r="B365" s="77" t="s">
        <v>1531</v>
      </c>
      <c r="C365" s="75"/>
      <c r="D365" s="75"/>
    </row>
    <row r="366" spans="1:4" ht="25.5">
      <c r="A366" s="73" t="s">
        <v>1532</v>
      </c>
      <c r="B366" s="77" t="s">
        <v>1533</v>
      </c>
      <c r="C366" s="75"/>
      <c r="D366" s="75"/>
    </row>
    <row r="367" spans="1:4" ht="12.75">
      <c r="A367" s="73" t="s">
        <v>1534</v>
      </c>
      <c r="B367" s="77" t="s">
        <v>1535</v>
      </c>
      <c r="C367" s="75"/>
      <c r="D367" s="75"/>
    </row>
    <row r="368" spans="1:4" ht="12.75">
      <c r="A368" s="73" t="s">
        <v>1536</v>
      </c>
      <c r="B368" s="77" t="s">
        <v>1537</v>
      </c>
      <c r="C368" s="75"/>
      <c r="D368" s="75"/>
    </row>
    <row r="369" spans="1:4" ht="12.75">
      <c r="A369" s="73" t="s">
        <v>1538</v>
      </c>
      <c r="B369" s="77" t="s">
        <v>1539</v>
      </c>
      <c r="C369" s="75"/>
      <c r="D369" s="75"/>
    </row>
    <row r="370" spans="1:4" ht="12.75">
      <c r="A370" s="73" t="s">
        <v>1540</v>
      </c>
      <c r="B370" s="77" t="s">
        <v>1541</v>
      </c>
      <c r="C370" s="75"/>
      <c r="D370" s="75"/>
    </row>
    <row r="371" spans="1:4" ht="12.75">
      <c r="A371" s="73" t="s">
        <v>1542</v>
      </c>
      <c r="B371" s="80" t="s">
        <v>1543</v>
      </c>
      <c r="C371" s="75"/>
      <c r="D371" s="75"/>
    </row>
    <row r="372" spans="1:4" ht="12.75">
      <c r="A372" s="73" t="s">
        <v>1544</v>
      </c>
      <c r="B372" s="80" t="s">
        <v>1545</v>
      </c>
      <c r="C372" s="75"/>
      <c r="D372" s="75"/>
    </row>
    <row r="373" spans="1:4" ht="12.75">
      <c r="A373" s="73" t="s">
        <v>1546</v>
      </c>
      <c r="B373" s="77" t="s">
        <v>1547</v>
      </c>
      <c r="C373" s="75"/>
      <c r="D373" s="75"/>
    </row>
    <row r="374" spans="1:4" ht="12.75">
      <c r="A374" s="73" t="s">
        <v>1548</v>
      </c>
      <c r="B374" s="80" t="s">
        <v>1549</v>
      </c>
      <c r="C374" s="75"/>
      <c r="D374" s="75"/>
    </row>
    <row r="375" spans="1:4" ht="12.75">
      <c r="A375" s="73" t="s">
        <v>1550</v>
      </c>
      <c r="B375" s="80" t="s">
        <v>1551</v>
      </c>
      <c r="C375" s="75"/>
      <c r="D375" s="75"/>
    </row>
    <row r="376" spans="1:4" ht="12.75">
      <c r="A376" s="73" t="s">
        <v>1552</v>
      </c>
      <c r="B376" s="77" t="s">
        <v>1553</v>
      </c>
      <c r="C376" s="75"/>
      <c r="D376" s="75"/>
    </row>
    <row r="377" spans="1:4" ht="12.75">
      <c r="A377" s="73" t="s">
        <v>1554</v>
      </c>
      <c r="B377" s="77" t="s">
        <v>1555</v>
      </c>
      <c r="C377" s="75"/>
      <c r="D377" s="75"/>
    </row>
    <row r="378" spans="1:4" ht="12.75">
      <c r="A378" s="73" t="s">
        <v>1556</v>
      </c>
      <c r="B378" s="77" t="s">
        <v>1557</v>
      </c>
      <c r="C378" s="75"/>
      <c r="D378" s="75"/>
    </row>
    <row r="379" spans="1:4" ht="12.75">
      <c r="A379" s="73" t="s">
        <v>1558</v>
      </c>
      <c r="B379" s="80" t="s">
        <v>1559</v>
      </c>
      <c r="C379" s="75"/>
      <c r="D379" s="75"/>
    </row>
    <row r="380" spans="1:4" ht="12.75">
      <c r="A380" s="73" t="s">
        <v>1560</v>
      </c>
      <c r="B380" s="80" t="s">
        <v>1561</v>
      </c>
      <c r="C380" s="75"/>
      <c r="D380" s="75"/>
    </row>
    <row r="381" spans="1:4" ht="12.75">
      <c r="A381" s="73" t="s">
        <v>1562</v>
      </c>
      <c r="B381" s="80" t="s">
        <v>1563</v>
      </c>
      <c r="C381" s="75"/>
      <c r="D381" s="75"/>
    </row>
    <row r="382" spans="1:4" ht="12.75">
      <c r="A382" s="73" t="s">
        <v>1564</v>
      </c>
      <c r="B382" s="77" t="s">
        <v>1565</v>
      </c>
      <c r="C382" s="75"/>
      <c r="D382" s="75"/>
    </row>
    <row r="383" spans="1:4" ht="12.75">
      <c r="A383" s="73" t="s">
        <v>1566</v>
      </c>
      <c r="B383" s="77" t="s">
        <v>1567</v>
      </c>
      <c r="C383" s="75"/>
      <c r="D383" s="75"/>
    </row>
    <row r="384" spans="1:4" ht="12.75">
      <c r="A384" s="73" t="s">
        <v>1568</v>
      </c>
      <c r="B384" s="77" t="s">
        <v>1569</v>
      </c>
      <c r="C384" s="75"/>
      <c r="D384" s="75"/>
    </row>
    <row r="385" spans="1:4" ht="12.75">
      <c r="A385" s="73" t="s">
        <v>1570</v>
      </c>
      <c r="B385" s="77" t="s">
        <v>1571</v>
      </c>
      <c r="C385" s="75"/>
      <c r="D385" s="75"/>
    </row>
    <row r="386" spans="1:4" ht="12.75">
      <c r="A386" s="73" t="s">
        <v>1572</v>
      </c>
      <c r="B386" s="77" t="s">
        <v>1573</v>
      </c>
      <c r="C386" s="75"/>
      <c r="D386" s="75"/>
    </row>
    <row r="387" spans="1:4" ht="12.75">
      <c r="A387" s="73" t="s">
        <v>1574</v>
      </c>
      <c r="B387" s="77" t="s">
        <v>1575</v>
      </c>
      <c r="C387" s="75"/>
      <c r="D387" s="75"/>
    </row>
    <row r="388" spans="1:4" ht="12.75">
      <c r="A388" s="73" t="s">
        <v>1576</v>
      </c>
      <c r="B388" s="77" t="s">
        <v>1577</v>
      </c>
      <c r="C388" s="75"/>
      <c r="D388" s="75"/>
    </row>
    <row r="389" spans="1:4" ht="12.75">
      <c r="A389" s="73" t="s">
        <v>1578</v>
      </c>
      <c r="B389" s="77" t="s">
        <v>1579</v>
      </c>
      <c r="C389" s="75"/>
      <c r="D389" s="75"/>
    </row>
    <row r="390" spans="1:4" ht="12.75">
      <c r="A390" s="73" t="s">
        <v>1580</v>
      </c>
      <c r="B390" s="77" t="s">
        <v>1581</v>
      </c>
      <c r="C390" s="75"/>
      <c r="D390" s="75"/>
    </row>
    <row r="391" spans="1:4" ht="12.75">
      <c r="A391" s="73" t="s">
        <v>1582</v>
      </c>
      <c r="B391" s="77" t="s">
        <v>1583</v>
      </c>
      <c r="C391" s="75"/>
      <c r="D391" s="75"/>
    </row>
    <row r="392" spans="1:4" ht="12.75">
      <c r="A392" s="73" t="s">
        <v>1584</v>
      </c>
      <c r="B392" s="77" t="s">
        <v>1585</v>
      </c>
      <c r="C392" s="75"/>
      <c r="D392" s="75"/>
    </row>
    <row r="393" spans="1:4" ht="12.75">
      <c r="A393" s="73" t="s">
        <v>1586</v>
      </c>
      <c r="B393" s="77" t="s">
        <v>1587</v>
      </c>
      <c r="C393" s="75"/>
      <c r="D393" s="75"/>
    </row>
    <row r="394" spans="1:4" ht="12.75">
      <c r="A394" s="73" t="s">
        <v>1588</v>
      </c>
      <c r="B394" s="80" t="s">
        <v>1589</v>
      </c>
      <c r="C394" s="75"/>
      <c r="D394" s="75"/>
    </row>
    <row r="395" spans="1:4" ht="12.75">
      <c r="A395" s="73" t="s">
        <v>1590</v>
      </c>
      <c r="B395" s="80" t="s">
        <v>1591</v>
      </c>
      <c r="C395" s="75"/>
      <c r="D395" s="75"/>
    </row>
    <row r="396" spans="1:4" ht="12.75">
      <c r="A396" s="73" t="s">
        <v>1592</v>
      </c>
      <c r="B396" s="80" t="s">
        <v>1593</v>
      </c>
      <c r="C396" s="75"/>
      <c r="D396" s="75"/>
    </row>
    <row r="397" spans="1:4" ht="12.75">
      <c r="A397" s="73" t="s">
        <v>1594</v>
      </c>
      <c r="B397" s="80" t="s">
        <v>1595</v>
      </c>
      <c r="C397" s="75"/>
      <c r="D397" s="75"/>
    </row>
    <row r="398" spans="1:4" ht="12.75">
      <c r="A398" s="73" t="s">
        <v>1596</v>
      </c>
      <c r="B398" s="77" t="s">
        <v>1597</v>
      </c>
      <c r="C398" s="75"/>
      <c r="D398" s="75"/>
    </row>
    <row r="399" spans="1:4" ht="12.75">
      <c r="A399" s="73" t="s">
        <v>1598</v>
      </c>
      <c r="B399" s="77" t="s">
        <v>1599</v>
      </c>
      <c r="C399" s="75"/>
      <c r="D399" s="75"/>
    </row>
    <row r="400" spans="1:4" ht="12.75">
      <c r="A400" s="73" t="s">
        <v>1600</v>
      </c>
      <c r="B400" s="77" t="s">
        <v>1601</v>
      </c>
      <c r="C400" s="75"/>
      <c r="D400" s="75"/>
    </row>
    <row r="401" spans="1:4" ht="12.75">
      <c r="A401" s="73" t="s">
        <v>1602</v>
      </c>
      <c r="B401" s="77" t="s">
        <v>1603</v>
      </c>
      <c r="C401" s="75"/>
      <c r="D401" s="75"/>
    </row>
    <row r="402" spans="1:4" ht="12.75">
      <c r="A402" s="73" t="s">
        <v>1604</v>
      </c>
      <c r="B402" s="77" t="s">
        <v>1605</v>
      </c>
      <c r="C402" s="75"/>
      <c r="D402" s="75"/>
    </row>
    <row r="403" spans="1:4" ht="12.75">
      <c r="A403" s="73" t="s">
        <v>1606</v>
      </c>
      <c r="B403" s="77" t="s">
        <v>1607</v>
      </c>
      <c r="C403" s="75"/>
      <c r="D403" s="75"/>
    </row>
    <row r="404" spans="1:4" ht="12.75">
      <c r="A404" s="73" t="s">
        <v>1608</v>
      </c>
      <c r="B404" s="77" t="s">
        <v>1609</v>
      </c>
      <c r="C404" s="75"/>
      <c r="D404" s="75"/>
    </row>
    <row r="405" spans="1:4" ht="12.75">
      <c r="A405" s="73" t="s">
        <v>1610</v>
      </c>
      <c r="B405" s="77" t="s">
        <v>1611</v>
      </c>
      <c r="C405" s="75"/>
      <c r="D405" s="75"/>
    </row>
    <row r="406" spans="1:4" ht="12.75">
      <c r="A406" s="73" t="s">
        <v>1612</v>
      </c>
      <c r="B406" s="77" t="s">
        <v>1613</v>
      </c>
      <c r="C406" s="75"/>
      <c r="D406" s="75"/>
    </row>
    <row r="407" spans="1:4" ht="12.75">
      <c r="A407" s="73" t="s">
        <v>1614</v>
      </c>
      <c r="B407" s="77" t="s">
        <v>1615</v>
      </c>
      <c r="C407" s="75"/>
      <c r="D407" s="75"/>
    </row>
    <row r="408" spans="1:4" ht="12.75">
      <c r="A408" s="73" t="s">
        <v>1616</v>
      </c>
      <c r="B408" s="77" t="s">
        <v>1617</v>
      </c>
      <c r="C408" s="75"/>
      <c r="D408" s="75"/>
    </row>
    <row r="409" spans="1:4" ht="12.75">
      <c r="A409" s="73" t="s">
        <v>1618</v>
      </c>
      <c r="B409" s="77" t="s">
        <v>1619</v>
      </c>
      <c r="C409" s="75"/>
      <c r="D409" s="75"/>
    </row>
    <row r="410" spans="1:4" ht="12.75">
      <c r="A410" s="73" t="s">
        <v>1620</v>
      </c>
      <c r="B410" s="77" t="s">
        <v>1621</v>
      </c>
      <c r="C410" s="75"/>
      <c r="D410" s="75"/>
    </row>
    <row r="411" spans="1:4" ht="12.75">
      <c r="A411" s="73" t="s">
        <v>1622</v>
      </c>
      <c r="B411" s="74" t="s">
        <v>1623</v>
      </c>
      <c r="C411" s="75"/>
      <c r="D411" s="75"/>
    </row>
    <row r="412" spans="1:4" ht="12.75">
      <c r="A412" s="73" t="s">
        <v>1624</v>
      </c>
      <c r="B412" s="74" t="s">
        <v>1625</v>
      </c>
      <c r="C412" s="75"/>
      <c r="D412" s="75"/>
    </row>
    <row r="413" spans="1:4" ht="12.75">
      <c r="A413" s="73" t="s">
        <v>1626</v>
      </c>
      <c r="B413" s="74" t="s">
        <v>1627</v>
      </c>
      <c r="C413" s="75"/>
      <c r="D413" s="75"/>
    </row>
    <row r="414" spans="1:4" ht="12.75">
      <c r="A414" s="73" t="s">
        <v>1628</v>
      </c>
      <c r="B414" s="74" t="s">
        <v>1629</v>
      </c>
      <c r="C414" s="75"/>
      <c r="D414" s="75"/>
    </row>
    <row r="415" spans="1:4" ht="12.75">
      <c r="A415" s="73" t="s">
        <v>1630</v>
      </c>
      <c r="B415" s="74" t="s">
        <v>1631</v>
      </c>
      <c r="C415" s="75"/>
      <c r="D415" s="75"/>
    </row>
    <row r="416" spans="1:4" ht="12.75">
      <c r="A416" s="73" t="s">
        <v>1632</v>
      </c>
      <c r="B416" s="74" t="s">
        <v>1633</v>
      </c>
      <c r="C416" s="75"/>
      <c r="D416" s="75"/>
    </row>
    <row r="417" spans="1:4" ht="12.75">
      <c r="A417" s="73" t="s">
        <v>1634</v>
      </c>
      <c r="B417" s="82" t="s">
        <v>1635</v>
      </c>
      <c r="C417" s="75"/>
      <c r="D417" s="75"/>
    </row>
    <row r="418" spans="1:4" ht="12.75">
      <c r="A418" s="73" t="s">
        <v>1636</v>
      </c>
      <c r="B418" s="74" t="s">
        <v>1637</v>
      </c>
      <c r="C418" s="75"/>
      <c r="D418" s="75"/>
    </row>
    <row r="419" spans="1:4" ht="12.75">
      <c r="A419" s="73" t="s">
        <v>1638</v>
      </c>
      <c r="B419" s="74" t="s">
        <v>1639</v>
      </c>
      <c r="C419" s="75"/>
      <c r="D419" s="75"/>
    </row>
    <row r="420" spans="1:4" ht="12.75">
      <c r="A420" s="73" t="s">
        <v>1640</v>
      </c>
      <c r="B420" s="74" t="s">
        <v>1641</v>
      </c>
      <c r="C420" s="75"/>
      <c r="D420" s="75"/>
    </row>
    <row r="421" spans="1:4" ht="12.75">
      <c r="A421" s="73" t="s">
        <v>1642</v>
      </c>
      <c r="B421" s="74" t="s">
        <v>1643</v>
      </c>
      <c r="C421" s="75"/>
      <c r="D421" s="75"/>
    </row>
    <row r="422" spans="1:4" ht="12.75">
      <c r="A422" s="73" t="s">
        <v>1644</v>
      </c>
      <c r="B422" s="74" t="s">
        <v>1645</v>
      </c>
      <c r="C422" s="75"/>
      <c r="D422" s="75"/>
    </row>
    <row r="423" spans="1:4" ht="12.75">
      <c r="A423" s="73" t="s">
        <v>1646</v>
      </c>
      <c r="B423" s="74" t="s">
        <v>1647</v>
      </c>
      <c r="C423" s="75"/>
      <c r="D423" s="75"/>
    </row>
    <row r="424" spans="1:4" ht="12.75">
      <c r="A424" s="73" t="s">
        <v>1648</v>
      </c>
      <c r="B424" s="74" t="s">
        <v>1649</v>
      </c>
      <c r="C424" s="75"/>
      <c r="D424" s="75"/>
    </row>
    <row r="425" spans="1:4" ht="12.75">
      <c r="A425" s="73" t="s">
        <v>1650</v>
      </c>
      <c r="B425" s="74" t="s">
        <v>1651</v>
      </c>
      <c r="C425" s="75"/>
      <c r="D425" s="75"/>
    </row>
    <row r="426" spans="1:4" ht="12.75">
      <c r="A426" s="73" t="s">
        <v>1652</v>
      </c>
      <c r="B426" s="74" t="s">
        <v>1653</v>
      </c>
      <c r="C426" s="75"/>
      <c r="D426" s="75"/>
    </row>
    <row r="427" spans="1:4" ht="12.75">
      <c r="A427" s="73" t="s">
        <v>1654</v>
      </c>
      <c r="B427" s="74" t="s">
        <v>1655</v>
      </c>
      <c r="C427" s="75"/>
      <c r="D427" s="75"/>
    </row>
    <row r="428" spans="1:4" ht="18.75">
      <c r="A428" s="72">
        <v>9</v>
      </c>
      <c r="B428" s="79" t="s">
        <v>1656</v>
      </c>
      <c r="C428" s="71"/>
      <c r="D428" s="71"/>
    </row>
    <row r="429" spans="1:4" ht="12.75">
      <c r="A429" s="73" t="s">
        <v>1657</v>
      </c>
      <c r="B429" s="82" t="s">
        <v>1658</v>
      </c>
      <c r="C429" s="75"/>
      <c r="D429" s="75"/>
    </row>
    <row r="430" spans="1:4" ht="12.75">
      <c r="A430" s="73" t="s">
        <v>1659</v>
      </c>
      <c r="B430" s="82" t="s">
        <v>1660</v>
      </c>
      <c r="C430" s="75"/>
      <c r="D430" s="75"/>
    </row>
    <row r="431" spans="1:4" ht="12.75">
      <c r="A431" s="73" t="s">
        <v>1661</v>
      </c>
      <c r="B431" s="82" t="s">
        <v>1662</v>
      </c>
      <c r="C431" s="75"/>
      <c r="D431" s="75"/>
    </row>
    <row r="432" spans="1:4" ht="12.75">
      <c r="A432" s="73" t="s">
        <v>1663</v>
      </c>
      <c r="B432" s="74" t="s">
        <v>1664</v>
      </c>
      <c r="C432" s="75"/>
      <c r="D432" s="75"/>
    </row>
    <row r="433" spans="1:4" ht="12.75">
      <c r="A433" s="73" t="s">
        <v>1665</v>
      </c>
      <c r="B433" s="74" t="s">
        <v>1666</v>
      </c>
      <c r="C433" s="75"/>
      <c r="D433" s="75"/>
    </row>
    <row r="434" spans="1:4" ht="12.75">
      <c r="A434" s="73" t="s">
        <v>1667</v>
      </c>
      <c r="B434" s="74" t="s">
        <v>1668</v>
      </c>
      <c r="C434" s="75"/>
      <c r="D434" s="75"/>
    </row>
    <row r="435" spans="1:4" ht="12.75">
      <c r="A435" s="73" t="s">
        <v>1669</v>
      </c>
      <c r="B435" s="74" t="s">
        <v>1670</v>
      </c>
      <c r="C435" s="75"/>
      <c r="D435" s="75"/>
    </row>
    <row r="436" spans="1:4" ht="12.75">
      <c r="A436" s="73" t="s">
        <v>1671</v>
      </c>
      <c r="B436" s="74" t="s">
        <v>1672</v>
      </c>
      <c r="C436" s="75"/>
      <c r="D436" s="75"/>
    </row>
    <row r="437" spans="1:4" ht="12.75">
      <c r="A437" s="73" t="s">
        <v>1673</v>
      </c>
      <c r="B437" s="74" t="s">
        <v>1674</v>
      </c>
      <c r="C437" s="75"/>
      <c r="D437" s="75"/>
    </row>
    <row r="438" spans="1:4" ht="12.75">
      <c r="A438" s="73" t="s">
        <v>1675</v>
      </c>
      <c r="B438" s="74" t="s">
        <v>1676</v>
      </c>
      <c r="C438" s="75"/>
      <c r="D438" s="75"/>
    </row>
    <row r="439" spans="1:4" ht="25.5">
      <c r="A439" s="73" t="s">
        <v>1677</v>
      </c>
      <c r="B439" s="74" t="s">
        <v>1678</v>
      </c>
      <c r="C439" s="75"/>
      <c r="D439" s="75"/>
    </row>
    <row r="440" spans="1:4" ht="12.75">
      <c r="A440" s="73" t="s">
        <v>1679</v>
      </c>
      <c r="B440" s="74" t="s">
        <v>1680</v>
      </c>
      <c r="C440" s="75"/>
      <c r="D440" s="75"/>
    </row>
    <row r="441" spans="1:4" ht="25.5">
      <c r="A441" s="73" t="s">
        <v>1681</v>
      </c>
      <c r="B441" s="74" t="s">
        <v>1682</v>
      </c>
      <c r="C441" s="75"/>
      <c r="D441" s="75"/>
    </row>
    <row r="442" spans="1:4" ht="25.5">
      <c r="A442" s="73" t="s">
        <v>1683</v>
      </c>
      <c r="B442" s="74" t="s">
        <v>1684</v>
      </c>
      <c r="C442" s="75"/>
      <c r="D442" s="75"/>
    </row>
    <row r="443" spans="1:4" ht="12.75">
      <c r="A443" s="73" t="s">
        <v>1685</v>
      </c>
      <c r="B443" s="74" t="s">
        <v>1686</v>
      </c>
      <c r="C443" s="75"/>
      <c r="D443" s="75"/>
    </row>
    <row r="444" spans="1:4" ht="12.75">
      <c r="A444" s="73" t="s">
        <v>1687</v>
      </c>
      <c r="B444" s="74" t="s">
        <v>1688</v>
      </c>
      <c r="C444" s="75"/>
      <c r="D444" s="75"/>
    </row>
    <row r="445" spans="1:4" ht="12.75">
      <c r="A445" s="73" t="s">
        <v>1689</v>
      </c>
      <c r="B445" s="74" t="s">
        <v>1690</v>
      </c>
      <c r="C445" s="75"/>
      <c r="D445" s="75"/>
    </row>
    <row r="446" spans="1:4" ht="12.75">
      <c r="A446" s="73" t="s">
        <v>1691</v>
      </c>
      <c r="B446" s="74" t="s">
        <v>1692</v>
      </c>
      <c r="C446" s="75"/>
      <c r="D446" s="75"/>
    </row>
    <row r="447" spans="1:4" ht="12.75">
      <c r="A447" s="73" t="s">
        <v>1693</v>
      </c>
      <c r="B447" s="74" t="s">
        <v>1694</v>
      </c>
      <c r="C447" s="75"/>
      <c r="D447" s="75"/>
    </row>
    <row r="448" spans="1:4" ht="12.75">
      <c r="A448" s="73" t="s">
        <v>1695</v>
      </c>
      <c r="B448" s="74" t="s">
        <v>1696</v>
      </c>
      <c r="C448" s="75"/>
      <c r="D448" s="75"/>
    </row>
    <row r="449" spans="1:4" ht="12.75">
      <c r="A449" s="73" t="s">
        <v>1697</v>
      </c>
      <c r="B449" s="82" t="s">
        <v>1698</v>
      </c>
      <c r="C449" s="75"/>
      <c r="D449" s="75"/>
    </row>
    <row r="450" spans="1:4" ht="12.75">
      <c r="A450" s="73" t="s">
        <v>1699</v>
      </c>
      <c r="B450" s="82" t="s">
        <v>1700</v>
      </c>
      <c r="C450" s="75"/>
      <c r="D450" s="75"/>
    </row>
    <row r="451" spans="1:4" ht="12.75">
      <c r="A451" s="73" t="s">
        <v>1701</v>
      </c>
      <c r="B451" s="74" t="s">
        <v>1702</v>
      </c>
      <c r="C451" s="75"/>
      <c r="D451" s="75"/>
    </row>
    <row r="452" spans="1:4" ht="12.75">
      <c r="A452" s="73" t="s">
        <v>1703</v>
      </c>
      <c r="B452" s="74" t="s">
        <v>1704</v>
      </c>
      <c r="C452" s="75"/>
      <c r="D452" s="75"/>
    </row>
    <row r="453" spans="1:4" ht="12.75">
      <c r="A453" s="73" t="s">
        <v>1705</v>
      </c>
      <c r="B453" s="74" t="s">
        <v>1706</v>
      </c>
      <c r="C453" s="75"/>
      <c r="D453" s="75"/>
    </row>
    <row r="454" spans="1:4" ht="12.75">
      <c r="A454" s="73" t="s">
        <v>1707</v>
      </c>
      <c r="B454" s="74" t="s">
        <v>1708</v>
      </c>
      <c r="C454" s="75"/>
      <c r="D454" s="75"/>
    </row>
    <row r="455" spans="1:4" ht="12.75">
      <c r="A455" s="73" t="s">
        <v>1709</v>
      </c>
      <c r="B455" s="74" t="s">
        <v>1710</v>
      </c>
      <c r="C455" s="75"/>
      <c r="D455" s="75"/>
    </row>
    <row r="456" spans="1:4" ht="12.75">
      <c r="A456" s="73" t="s">
        <v>1711</v>
      </c>
      <c r="B456" s="74" t="s">
        <v>1712</v>
      </c>
      <c r="C456" s="75"/>
      <c r="D456" s="75"/>
    </row>
    <row r="457" spans="1:4" ht="12.75">
      <c r="A457" s="73" t="s">
        <v>1713</v>
      </c>
      <c r="B457" s="74" t="s">
        <v>1714</v>
      </c>
      <c r="C457" s="75"/>
      <c r="D457" s="75"/>
    </row>
    <row r="458" spans="1:4" ht="12.75">
      <c r="A458" s="73" t="s">
        <v>1715</v>
      </c>
      <c r="B458" s="74" t="s">
        <v>1716</v>
      </c>
      <c r="C458" s="75"/>
      <c r="D458" s="75"/>
    </row>
    <row r="459" spans="1:4" ht="12.75">
      <c r="A459" s="73" t="s">
        <v>1717</v>
      </c>
      <c r="B459" s="74" t="s">
        <v>1718</v>
      </c>
      <c r="C459" s="75"/>
      <c r="D459" s="75"/>
    </row>
    <row r="460" spans="1:4" ht="12.75">
      <c r="A460" s="73" t="s">
        <v>1719</v>
      </c>
      <c r="B460" s="74" t="s">
        <v>1720</v>
      </c>
      <c r="C460" s="75"/>
      <c r="D460" s="75"/>
    </row>
    <row r="461" spans="1:4" ht="12.75">
      <c r="A461" s="73" t="s">
        <v>1721</v>
      </c>
      <c r="B461" s="74" t="s">
        <v>1722</v>
      </c>
      <c r="C461" s="75"/>
      <c r="D461" s="75"/>
    </row>
    <row r="462" spans="1:4" ht="12.75">
      <c r="A462" s="73" t="s">
        <v>1723</v>
      </c>
      <c r="B462" s="74" t="s">
        <v>1724</v>
      </c>
      <c r="C462" s="75"/>
      <c r="D462" s="75"/>
    </row>
    <row r="463" spans="1:4" ht="37.5">
      <c r="A463" s="72">
        <v>10</v>
      </c>
      <c r="B463" s="79" t="s">
        <v>1725</v>
      </c>
      <c r="C463" s="71"/>
      <c r="D463" s="71"/>
    </row>
    <row r="464" spans="1:4" ht="12.75">
      <c r="A464" s="73" t="s">
        <v>1726</v>
      </c>
      <c r="B464" s="74" t="s">
        <v>1727</v>
      </c>
      <c r="C464" s="75"/>
      <c r="D464" s="75"/>
    </row>
    <row r="465" spans="1:4" ht="12.75">
      <c r="A465" s="73" t="s">
        <v>1728</v>
      </c>
      <c r="B465" s="74" t="s">
        <v>1729</v>
      </c>
      <c r="C465" s="75"/>
      <c r="D465" s="75"/>
    </row>
    <row r="466" spans="1:4" ht="12.75">
      <c r="A466" s="73" t="s">
        <v>1730</v>
      </c>
      <c r="B466" s="82" t="s">
        <v>1731</v>
      </c>
      <c r="C466" s="75"/>
      <c r="D466" s="75"/>
    </row>
    <row r="467" spans="1:4" ht="12.75">
      <c r="A467" s="73" t="s">
        <v>1732</v>
      </c>
      <c r="B467" s="82" t="s">
        <v>1733</v>
      </c>
      <c r="C467" s="75"/>
      <c r="D467" s="75"/>
    </row>
    <row r="468" spans="1:4" ht="12.75">
      <c r="A468" s="73" t="s">
        <v>1734</v>
      </c>
      <c r="B468" s="74" t="s">
        <v>1735</v>
      </c>
      <c r="C468" s="75"/>
      <c r="D468" s="75"/>
    </row>
    <row r="469" spans="1:4" ht="12.75">
      <c r="A469" s="73" t="s">
        <v>1736</v>
      </c>
      <c r="B469" s="82" t="s">
        <v>1737</v>
      </c>
      <c r="C469" s="75"/>
      <c r="D469" s="75"/>
    </row>
    <row r="470" spans="1:4" ht="12.75">
      <c r="A470" s="73" t="s">
        <v>1738</v>
      </c>
      <c r="B470" s="82" t="s">
        <v>1739</v>
      </c>
      <c r="C470" s="75"/>
      <c r="D470" s="75"/>
    </row>
    <row r="471" spans="1:4" ht="12.75">
      <c r="A471" s="73" t="s">
        <v>1740</v>
      </c>
      <c r="B471" s="82" t="s">
        <v>1741</v>
      </c>
      <c r="C471" s="75"/>
      <c r="D471" s="75"/>
    </row>
    <row r="472" spans="1:4" ht="12.75">
      <c r="A472" s="73" t="s">
        <v>1742</v>
      </c>
      <c r="B472" s="82" t="s">
        <v>1743</v>
      </c>
      <c r="C472" s="75"/>
      <c r="D472" s="75"/>
    </row>
    <row r="473" spans="1:4" ht="12.75">
      <c r="A473" s="73" t="s">
        <v>1744</v>
      </c>
      <c r="B473" s="82" t="s">
        <v>1745</v>
      </c>
      <c r="C473" s="75"/>
      <c r="D473" s="75"/>
    </row>
    <row r="474" spans="1:4" ht="12.75">
      <c r="A474" s="73" t="s">
        <v>1746</v>
      </c>
      <c r="B474" s="82" t="s">
        <v>1747</v>
      </c>
      <c r="C474" s="75"/>
      <c r="D474" s="75"/>
    </row>
    <row r="475" spans="1:4" ht="12.75">
      <c r="A475" s="73" t="s">
        <v>1748</v>
      </c>
      <c r="B475" s="74" t="s">
        <v>1749</v>
      </c>
      <c r="C475" s="75"/>
      <c r="D475" s="75"/>
    </row>
    <row r="476" spans="1:4" ht="12.75">
      <c r="A476" s="73" t="s">
        <v>1750</v>
      </c>
      <c r="B476" s="74" t="s">
        <v>1751</v>
      </c>
      <c r="C476" s="75"/>
      <c r="D476" s="75"/>
    </row>
    <row r="477" spans="1:4" ht="25.5">
      <c r="A477" s="73" t="s">
        <v>1752</v>
      </c>
      <c r="B477" s="82" t="s">
        <v>1753</v>
      </c>
      <c r="C477" s="75"/>
      <c r="D477" s="75"/>
    </row>
    <row r="478" spans="1:4" ht="25.5">
      <c r="A478" s="73" t="s">
        <v>1754</v>
      </c>
      <c r="B478" s="82" t="s">
        <v>1755</v>
      </c>
      <c r="C478" s="75"/>
      <c r="D478" s="75"/>
    </row>
    <row r="479" spans="1:4" ht="12.75">
      <c r="A479" s="73" t="s">
        <v>1756</v>
      </c>
      <c r="B479" s="82" t="s">
        <v>1757</v>
      </c>
      <c r="C479" s="75"/>
      <c r="D479" s="75"/>
    </row>
    <row r="480" spans="1:4" ht="12.75">
      <c r="A480" s="73" t="s">
        <v>1758</v>
      </c>
      <c r="B480" s="82" t="s">
        <v>1759</v>
      </c>
      <c r="C480" s="75"/>
      <c r="D480" s="75"/>
    </row>
    <row r="481" spans="1:4" ht="12.75">
      <c r="A481" s="73" t="s">
        <v>1760</v>
      </c>
      <c r="B481" s="82" t="s">
        <v>1761</v>
      </c>
      <c r="C481" s="75"/>
      <c r="D481" s="75"/>
    </row>
    <row r="482" spans="1:4" ht="12.75">
      <c r="A482" s="73" t="s">
        <v>1762</v>
      </c>
      <c r="B482" s="82" t="s">
        <v>1763</v>
      </c>
      <c r="C482" s="75"/>
      <c r="D482" s="75"/>
    </row>
    <row r="483" spans="1:4" ht="12.75">
      <c r="A483" s="73" t="s">
        <v>1764</v>
      </c>
      <c r="B483" s="74" t="s">
        <v>1765</v>
      </c>
      <c r="C483" s="75"/>
      <c r="D483" s="75"/>
    </row>
    <row r="484" spans="1:4" ht="12.75">
      <c r="A484" s="73" t="s">
        <v>1766</v>
      </c>
      <c r="B484" s="74" t="s">
        <v>1767</v>
      </c>
      <c r="C484" s="75"/>
      <c r="D484" s="75"/>
    </row>
    <row r="485" spans="1:4" ht="12.75">
      <c r="A485" s="73" t="s">
        <v>1768</v>
      </c>
      <c r="B485" s="74" t="s">
        <v>1769</v>
      </c>
      <c r="C485" s="75"/>
      <c r="D485" s="75"/>
    </row>
    <row r="486" spans="1:4" ht="12.75">
      <c r="A486" s="73" t="s">
        <v>1770</v>
      </c>
      <c r="B486" s="74" t="s">
        <v>1771</v>
      </c>
      <c r="C486" s="75"/>
      <c r="D486" s="75"/>
    </row>
    <row r="487" spans="1:4" ht="12.75">
      <c r="A487" s="73" t="s">
        <v>1772</v>
      </c>
      <c r="B487" s="74" t="s">
        <v>1773</v>
      </c>
      <c r="C487" s="75"/>
      <c r="D487" s="75"/>
    </row>
    <row r="488" spans="1:4" ht="12.75">
      <c r="A488" s="73" t="s">
        <v>1774</v>
      </c>
      <c r="B488" s="82" t="s">
        <v>1775</v>
      </c>
      <c r="C488" s="75"/>
      <c r="D488" s="75"/>
    </row>
    <row r="489" spans="1:4" ht="12.75">
      <c r="A489" s="73" t="s">
        <v>1776</v>
      </c>
      <c r="B489" s="82" t="s">
        <v>1777</v>
      </c>
      <c r="C489" s="75"/>
      <c r="D489" s="75"/>
    </row>
    <row r="490" spans="1:4" ht="12.75">
      <c r="A490" s="73" t="s">
        <v>1778</v>
      </c>
      <c r="B490" s="74" t="s">
        <v>1779</v>
      </c>
      <c r="C490" s="75"/>
      <c r="D490" s="75"/>
    </row>
    <row r="491" spans="1:4" ht="12.75">
      <c r="A491" s="73" t="s">
        <v>1780</v>
      </c>
      <c r="B491" s="74" t="s">
        <v>1781</v>
      </c>
      <c r="C491" s="75"/>
      <c r="D491" s="75"/>
    </row>
    <row r="492" spans="1:4" ht="18.75">
      <c r="A492" s="72">
        <v>11</v>
      </c>
      <c r="B492" s="79" t="s">
        <v>1782</v>
      </c>
      <c r="C492" s="71"/>
      <c r="D492" s="71"/>
    </row>
    <row r="493" spans="1:4" ht="12.75">
      <c r="A493" s="73" t="s">
        <v>1783</v>
      </c>
      <c r="B493" s="74" t="s">
        <v>1784</v>
      </c>
      <c r="C493" s="75"/>
      <c r="D493" s="75"/>
    </row>
    <row r="494" spans="1:4" ht="12.75">
      <c r="A494" s="73" t="s">
        <v>1785</v>
      </c>
      <c r="B494" s="74" t="s">
        <v>1786</v>
      </c>
      <c r="C494" s="75"/>
      <c r="D494" s="75"/>
    </row>
    <row r="495" spans="1:4" ht="12.75">
      <c r="A495" s="73" t="s">
        <v>1787</v>
      </c>
      <c r="B495" s="74" t="s">
        <v>1788</v>
      </c>
      <c r="C495" s="75"/>
      <c r="D495" s="75"/>
    </row>
    <row r="496" spans="1:4" ht="12.75">
      <c r="A496" s="73" t="s">
        <v>1789</v>
      </c>
      <c r="B496" s="74" t="s">
        <v>1790</v>
      </c>
      <c r="C496" s="75"/>
      <c r="D496" s="75"/>
    </row>
    <row r="497" spans="1:4" ht="25.5">
      <c r="A497" s="73" t="s">
        <v>1791</v>
      </c>
      <c r="B497" s="74" t="s">
        <v>1792</v>
      </c>
      <c r="C497" s="75"/>
      <c r="D497" s="75"/>
    </row>
    <row r="498" spans="1:4" ht="25.5">
      <c r="A498" s="73" t="s">
        <v>1793</v>
      </c>
      <c r="B498" s="74" t="s">
        <v>1794</v>
      </c>
      <c r="C498" s="75"/>
      <c r="D498" s="75"/>
    </row>
    <row r="499" spans="1:4" ht="25.5">
      <c r="A499" s="73" t="s">
        <v>1795</v>
      </c>
      <c r="B499" s="74" t="s">
        <v>1796</v>
      </c>
      <c r="C499" s="75"/>
      <c r="D499" s="75"/>
    </row>
    <row r="500" spans="1:4" ht="12.75">
      <c r="A500" s="73" t="s">
        <v>1797</v>
      </c>
      <c r="B500" s="74" t="s">
        <v>1798</v>
      </c>
      <c r="C500" s="75"/>
      <c r="D500" s="75"/>
    </row>
    <row r="501" spans="1:4" ht="12.75">
      <c r="A501" s="73" t="s">
        <v>1799</v>
      </c>
      <c r="B501" s="74" t="s">
        <v>1800</v>
      </c>
      <c r="C501" s="75"/>
      <c r="D501" s="75"/>
    </row>
    <row r="502" spans="1:4" ht="12.75">
      <c r="A502" s="73" t="s">
        <v>1801</v>
      </c>
      <c r="B502" s="74" t="s">
        <v>1802</v>
      </c>
      <c r="C502" s="75"/>
      <c r="D502" s="75"/>
    </row>
    <row r="503" spans="1:4" ht="12.75">
      <c r="A503" s="73" t="s">
        <v>1803</v>
      </c>
      <c r="B503" s="74" t="s">
        <v>1804</v>
      </c>
      <c r="C503" s="75"/>
      <c r="D503" s="75"/>
    </row>
    <row r="504" spans="1:4" ht="12.75">
      <c r="A504" s="73" t="s">
        <v>1805</v>
      </c>
      <c r="B504" s="74" t="s">
        <v>1806</v>
      </c>
      <c r="C504" s="75"/>
      <c r="D504" s="75"/>
    </row>
    <row r="505" spans="1:4" ht="12.75">
      <c r="A505" s="73" t="s">
        <v>1807</v>
      </c>
      <c r="B505" s="74" t="s">
        <v>1808</v>
      </c>
      <c r="C505" s="75"/>
      <c r="D505" s="75"/>
    </row>
    <row r="506" spans="1:4" ht="12.75">
      <c r="A506" s="73" t="s">
        <v>1809</v>
      </c>
      <c r="B506" s="74" t="s">
        <v>1810</v>
      </c>
      <c r="C506" s="75"/>
      <c r="D506" s="75"/>
    </row>
    <row r="507" spans="1:4" ht="12.75">
      <c r="A507" s="73" t="s">
        <v>1811</v>
      </c>
      <c r="B507" s="74" t="s">
        <v>1812</v>
      </c>
      <c r="C507" s="75"/>
      <c r="D507" s="75"/>
    </row>
    <row r="508" spans="1:4" ht="12.75">
      <c r="A508" s="73" t="s">
        <v>1813</v>
      </c>
      <c r="B508" s="74" t="s">
        <v>1814</v>
      </c>
      <c r="C508" s="75"/>
      <c r="D508" s="75"/>
    </row>
    <row r="509" spans="1:4" ht="12.75">
      <c r="A509" s="73" t="s">
        <v>1815</v>
      </c>
      <c r="B509" s="74" t="s">
        <v>1816</v>
      </c>
      <c r="C509" s="75"/>
      <c r="D509" s="75"/>
    </row>
    <row r="510" spans="1:4" ht="12.75">
      <c r="A510" s="73" t="s">
        <v>1817</v>
      </c>
      <c r="B510" s="74" t="s">
        <v>1818</v>
      </c>
      <c r="C510" s="75"/>
      <c r="D510" s="75"/>
    </row>
    <row r="511" spans="1:4" ht="12.75">
      <c r="A511" s="73" t="s">
        <v>1819</v>
      </c>
      <c r="B511" s="74" t="s">
        <v>1820</v>
      </c>
      <c r="C511" s="75"/>
      <c r="D511" s="75"/>
    </row>
    <row r="512" spans="1:4" ht="12.75">
      <c r="A512" s="73" t="s">
        <v>1821</v>
      </c>
      <c r="B512" s="74" t="s">
        <v>1822</v>
      </c>
      <c r="C512" s="75"/>
      <c r="D512" s="75"/>
    </row>
    <row r="513" spans="1:4" ht="12.75">
      <c r="A513" s="73" t="s">
        <v>1823</v>
      </c>
      <c r="B513" s="74" t="s">
        <v>1824</v>
      </c>
      <c r="C513" s="75"/>
      <c r="D513" s="75"/>
    </row>
    <row r="514" spans="1:4" ht="12.75">
      <c r="A514" s="73" t="s">
        <v>1825</v>
      </c>
      <c r="B514" s="74" t="s">
        <v>1826</v>
      </c>
      <c r="C514" s="75"/>
      <c r="D514" s="75"/>
    </row>
    <row r="515" spans="1:4" ht="12.75">
      <c r="A515" s="73" t="s">
        <v>1827</v>
      </c>
      <c r="B515" s="74" t="s">
        <v>1828</v>
      </c>
      <c r="C515" s="75"/>
      <c r="D515" s="75"/>
    </row>
    <row r="516" spans="1:4" ht="12.75">
      <c r="A516" s="73" t="s">
        <v>1829</v>
      </c>
      <c r="B516" s="74" t="s">
        <v>1830</v>
      </c>
      <c r="C516" s="75"/>
      <c r="D516" s="75"/>
    </row>
    <row r="517" spans="1:4" ht="12.75">
      <c r="A517" s="73" t="s">
        <v>1831</v>
      </c>
      <c r="B517" s="74" t="s">
        <v>1832</v>
      </c>
      <c r="C517" s="75"/>
      <c r="D517" s="75"/>
    </row>
    <row r="518" spans="1:4" ht="12.75">
      <c r="A518" s="73" t="s">
        <v>1833</v>
      </c>
      <c r="B518" s="74" t="s">
        <v>1834</v>
      </c>
      <c r="C518" s="75"/>
      <c r="D518" s="75"/>
    </row>
    <row r="519" spans="1:4" ht="12.75">
      <c r="A519" s="73" t="s">
        <v>1835</v>
      </c>
      <c r="B519" s="74" t="s">
        <v>1836</v>
      </c>
      <c r="C519" s="75"/>
      <c r="D519" s="75"/>
    </row>
    <row r="520" spans="1:4" ht="12.75">
      <c r="A520" s="73" t="s">
        <v>1837</v>
      </c>
      <c r="B520" s="74" t="s">
        <v>1838</v>
      </c>
      <c r="C520" s="75"/>
      <c r="D520" s="75"/>
    </row>
    <row r="521" spans="1:4" ht="12.75">
      <c r="A521" s="73" t="s">
        <v>1839</v>
      </c>
      <c r="B521" s="74" t="s">
        <v>1840</v>
      </c>
      <c r="C521" s="75"/>
      <c r="D521" s="75"/>
    </row>
    <row r="522" spans="1:4" ht="12.75">
      <c r="A522" s="73" t="s">
        <v>1841</v>
      </c>
      <c r="B522" s="74" t="s">
        <v>1842</v>
      </c>
      <c r="C522" s="75"/>
      <c r="D522" s="75"/>
    </row>
    <row r="523" spans="1:4" ht="12.75">
      <c r="A523" s="73" t="s">
        <v>1843</v>
      </c>
      <c r="B523" s="74" t="s">
        <v>1844</v>
      </c>
      <c r="C523" s="75"/>
      <c r="D523" s="75"/>
    </row>
    <row r="524" spans="1:4" ht="12.75">
      <c r="A524" s="73" t="s">
        <v>1845</v>
      </c>
      <c r="B524" s="74" t="s">
        <v>1846</v>
      </c>
      <c r="C524" s="75"/>
      <c r="D524" s="75"/>
    </row>
    <row r="525" spans="1:4" ht="12.75">
      <c r="A525" s="73" t="s">
        <v>1847</v>
      </c>
      <c r="B525" s="74" t="s">
        <v>1848</v>
      </c>
      <c r="C525" s="75"/>
      <c r="D525" s="75"/>
    </row>
    <row r="526" spans="1:4" ht="12.75">
      <c r="A526" s="73" t="s">
        <v>1849</v>
      </c>
      <c r="B526" s="74" t="s">
        <v>1850</v>
      </c>
      <c r="C526" s="75"/>
      <c r="D526" s="75"/>
    </row>
    <row r="527" spans="1:4" ht="12.75">
      <c r="A527" s="73" t="s">
        <v>1851</v>
      </c>
      <c r="B527" s="74" t="s">
        <v>1852</v>
      </c>
      <c r="C527" s="75"/>
      <c r="D527" s="75"/>
    </row>
    <row r="528" spans="1:4" ht="12.75">
      <c r="A528" s="73" t="s">
        <v>1853</v>
      </c>
      <c r="B528" s="74" t="s">
        <v>1854</v>
      </c>
      <c r="C528" s="75"/>
      <c r="D528" s="75"/>
    </row>
    <row r="529" spans="1:4" ht="12.75">
      <c r="A529" s="73" t="s">
        <v>1855</v>
      </c>
      <c r="B529" s="74" t="s">
        <v>1856</v>
      </c>
      <c r="C529" s="75"/>
      <c r="D529" s="75"/>
    </row>
    <row r="530" spans="1:4" ht="18.75">
      <c r="A530" s="72">
        <v>12</v>
      </c>
      <c r="B530" s="79" t="s">
        <v>1857</v>
      </c>
      <c r="C530" s="71"/>
      <c r="D530" s="71"/>
    </row>
    <row r="531" spans="1:4" ht="12.75">
      <c r="A531" s="73" t="s">
        <v>1858</v>
      </c>
      <c r="B531" s="82" t="s">
        <v>1859</v>
      </c>
      <c r="C531" s="75"/>
      <c r="D531" s="75"/>
    </row>
    <row r="532" spans="1:4" ht="12.75">
      <c r="A532" s="73" t="s">
        <v>1860</v>
      </c>
      <c r="B532" s="82" t="s">
        <v>1861</v>
      </c>
      <c r="C532" s="75"/>
      <c r="D532" s="75"/>
    </row>
    <row r="533" spans="1:4" ht="12.75">
      <c r="A533" s="73" t="s">
        <v>1862</v>
      </c>
      <c r="B533" s="74" t="s">
        <v>1863</v>
      </c>
      <c r="C533" s="75"/>
      <c r="D533" s="75"/>
    </row>
    <row r="534" spans="1:4" ht="12.75">
      <c r="A534" s="73" t="s">
        <v>1864</v>
      </c>
      <c r="B534" s="74" t="s">
        <v>1865</v>
      </c>
      <c r="C534" s="75"/>
      <c r="D534" s="75"/>
    </row>
    <row r="535" spans="1:4" ht="12.75">
      <c r="A535" s="73" t="s">
        <v>1866</v>
      </c>
      <c r="B535" s="74" t="s">
        <v>1867</v>
      </c>
      <c r="C535" s="75"/>
      <c r="D535" s="75"/>
    </row>
    <row r="536" spans="1:4" ht="12.75">
      <c r="A536" s="73" t="s">
        <v>1868</v>
      </c>
      <c r="B536" s="74" t="s">
        <v>1869</v>
      </c>
      <c r="C536" s="75"/>
      <c r="D536" s="75"/>
    </row>
    <row r="537" spans="1:4" ht="12.75">
      <c r="A537" s="73" t="s">
        <v>1870</v>
      </c>
      <c r="B537" s="74" t="s">
        <v>1871</v>
      </c>
      <c r="C537" s="75"/>
      <c r="D537" s="75"/>
    </row>
    <row r="538" spans="1:4" ht="12.75">
      <c r="A538" s="73" t="s">
        <v>1872</v>
      </c>
      <c r="B538" s="74" t="s">
        <v>1873</v>
      </c>
      <c r="C538" s="75"/>
      <c r="D538" s="75"/>
    </row>
    <row r="539" spans="1:4" ht="12.75">
      <c r="A539" s="73" t="s">
        <v>1874</v>
      </c>
      <c r="B539" s="74" t="s">
        <v>1875</v>
      </c>
      <c r="C539" s="75"/>
      <c r="D539" s="75"/>
    </row>
    <row r="540" spans="1:4" ht="12.75">
      <c r="A540" s="73" t="s">
        <v>1876</v>
      </c>
      <c r="B540" s="74" t="s">
        <v>1877</v>
      </c>
      <c r="C540" s="75"/>
      <c r="D540" s="75"/>
    </row>
    <row r="541" spans="1:4" ht="12.75">
      <c r="A541" s="73" t="s">
        <v>1878</v>
      </c>
      <c r="B541" s="74" t="s">
        <v>1879</v>
      </c>
      <c r="C541" s="75"/>
      <c r="D541" s="75"/>
    </row>
    <row r="542" spans="1:4" ht="12.75">
      <c r="A542" s="73" t="s">
        <v>1880</v>
      </c>
      <c r="B542" s="74" t="s">
        <v>1881</v>
      </c>
      <c r="C542" s="75"/>
      <c r="D542" s="75"/>
    </row>
    <row r="543" spans="1:4" ht="12.75">
      <c r="A543" s="73" t="s">
        <v>1882</v>
      </c>
      <c r="B543" s="82" t="s">
        <v>1883</v>
      </c>
      <c r="C543" s="75"/>
      <c r="D543" s="75"/>
    </row>
    <row r="544" spans="1:4" ht="12.75">
      <c r="A544" s="73" t="s">
        <v>1884</v>
      </c>
      <c r="B544" s="74" t="s">
        <v>1885</v>
      </c>
      <c r="C544" s="75"/>
      <c r="D544" s="75"/>
    </row>
    <row r="545" spans="1:4" ht="12.75">
      <c r="A545" s="73" t="s">
        <v>1886</v>
      </c>
      <c r="B545" s="74" t="s">
        <v>1887</v>
      </c>
      <c r="C545" s="75"/>
      <c r="D545" s="75"/>
    </row>
    <row r="546" spans="1:4" ht="12.75">
      <c r="A546" s="73" t="s">
        <v>1888</v>
      </c>
      <c r="B546" s="74" t="s">
        <v>1889</v>
      </c>
      <c r="C546" s="75"/>
      <c r="D546" s="75"/>
    </row>
    <row r="547" spans="1:4" ht="18.75">
      <c r="A547" s="72">
        <v>13</v>
      </c>
      <c r="B547" s="79" t="s">
        <v>1890</v>
      </c>
      <c r="C547" s="71"/>
      <c r="D547" s="71"/>
    </row>
    <row r="548" spans="1:4" ht="12.75">
      <c r="A548" s="73" t="s">
        <v>1891</v>
      </c>
      <c r="B548" s="74" t="s">
        <v>1892</v>
      </c>
      <c r="C548" s="75"/>
      <c r="D548" s="75"/>
    </row>
    <row r="549" spans="1:4" ht="12.75">
      <c r="A549" s="73" t="s">
        <v>1893</v>
      </c>
      <c r="B549" s="74" t="s">
        <v>1894</v>
      </c>
      <c r="C549" s="75"/>
      <c r="D549" s="75"/>
    </row>
    <row r="550" spans="1:4" ht="12.75">
      <c r="A550" s="73" t="s">
        <v>1895</v>
      </c>
      <c r="B550" s="74" t="s">
        <v>1896</v>
      </c>
      <c r="C550" s="75"/>
      <c r="D550" s="75"/>
    </row>
    <row r="551" spans="1:4" ht="25.5">
      <c r="A551" s="73" t="s">
        <v>1897</v>
      </c>
      <c r="B551" s="74" t="s">
        <v>1898</v>
      </c>
      <c r="C551" s="75"/>
      <c r="D551" s="75"/>
    </row>
    <row r="552" spans="1:4" ht="25.5">
      <c r="A552" s="73" t="s">
        <v>1899</v>
      </c>
      <c r="B552" s="74" t="s">
        <v>1900</v>
      </c>
      <c r="C552" s="75"/>
      <c r="D552" s="75"/>
    </row>
    <row r="553" spans="1:4" ht="12.75">
      <c r="A553" s="73" t="s">
        <v>1901</v>
      </c>
      <c r="B553" s="74" t="s">
        <v>1902</v>
      </c>
      <c r="C553" s="75"/>
      <c r="D553" s="75"/>
    </row>
    <row r="554" spans="1:4" ht="12.75">
      <c r="A554" s="73" t="s">
        <v>1903</v>
      </c>
      <c r="B554" s="74" t="s">
        <v>1904</v>
      </c>
      <c r="C554" s="75"/>
      <c r="D554" s="75"/>
    </row>
    <row r="555" spans="1:4" ht="12.75">
      <c r="A555" s="73" t="s">
        <v>1905</v>
      </c>
      <c r="B555" s="74" t="s">
        <v>1906</v>
      </c>
      <c r="C555" s="75"/>
      <c r="D555" s="75"/>
    </row>
    <row r="556" spans="1:4" ht="12.75">
      <c r="A556" s="73" t="s">
        <v>1907</v>
      </c>
      <c r="B556" s="74" t="s">
        <v>1908</v>
      </c>
      <c r="C556" s="75"/>
      <c r="D556" s="75"/>
    </row>
    <row r="557" spans="1:4" ht="12.75">
      <c r="A557" s="73" t="s">
        <v>1909</v>
      </c>
      <c r="B557" s="74" t="s">
        <v>1910</v>
      </c>
      <c r="C557" s="75"/>
      <c r="D557" s="75"/>
    </row>
    <row r="558" spans="1:4" ht="12.75">
      <c r="A558" s="73" t="s">
        <v>1911</v>
      </c>
      <c r="B558" s="74" t="s">
        <v>1912</v>
      </c>
      <c r="C558" s="75"/>
      <c r="D558" s="75"/>
    </row>
    <row r="559" spans="1:4" ht="12.75">
      <c r="A559" s="73" t="s">
        <v>1913</v>
      </c>
      <c r="B559" s="74" t="s">
        <v>1914</v>
      </c>
      <c r="C559" s="75"/>
      <c r="D559" s="75"/>
    </row>
    <row r="560" spans="1:4" ht="12.75">
      <c r="A560" s="78" t="s">
        <v>1915</v>
      </c>
      <c r="B560" s="82" t="s">
        <v>1916</v>
      </c>
      <c r="C560" s="75"/>
      <c r="D560" s="75"/>
    </row>
    <row r="561" spans="1:4" ht="12.75">
      <c r="A561" s="78" t="s">
        <v>1917</v>
      </c>
      <c r="B561" s="82" t="s">
        <v>1918</v>
      </c>
      <c r="C561" s="75"/>
      <c r="D561" s="75"/>
    </row>
    <row r="562" spans="1:4" ht="12.75">
      <c r="A562" s="73" t="s">
        <v>1919</v>
      </c>
      <c r="B562" s="74" t="s">
        <v>1920</v>
      </c>
      <c r="C562" s="75"/>
      <c r="D562" s="75"/>
    </row>
    <row r="563" spans="1:4" ht="12.75">
      <c r="A563" s="73" t="s">
        <v>1921</v>
      </c>
      <c r="B563" s="74" t="s">
        <v>1922</v>
      </c>
      <c r="C563" s="75"/>
      <c r="D563" s="75"/>
    </row>
    <row r="564" spans="1:4" ht="12.75">
      <c r="A564" s="73" t="s">
        <v>1923</v>
      </c>
      <c r="B564" s="74" t="s">
        <v>1924</v>
      </c>
      <c r="C564" s="75"/>
      <c r="D564" s="75"/>
    </row>
    <row r="565" spans="1:4" ht="12.75">
      <c r="A565" s="73" t="s">
        <v>1925</v>
      </c>
      <c r="B565" s="82" t="s">
        <v>1926</v>
      </c>
      <c r="C565" s="75"/>
      <c r="D565" s="75"/>
    </row>
    <row r="566" spans="1:4" ht="18.75">
      <c r="A566" s="72">
        <v>14</v>
      </c>
      <c r="B566" s="79" t="s">
        <v>1927</v>
      </c>
      <c r="C566" s="71"/>
      <c r="D566" s="71"/>
    </row>
    <row r="567" spans="1:4" ht="12.75">
      <c r="A567" s="73" t="s">
        <v>1928</v>
      </c>
      <c r="B567" s="74" t="s">
        <v>1929</v>
      </c>
      <c r="C567" s="75"/>
      <c r="D567" s="75"/>
    </row>
    <row r="568" spans="1:4" ht="12.75">
      <c r="A568" s="73" t="s">
        <v>1930</v>
      </c>
      <c r="B568" s="74" t="s">
        <v>1931</v>
      </c>
      <c r="C568" s="75"/>
      <c r="D568" s="75"/>
    </row>
    <row r="569" spans="1:4" ht="12.75">
      <c r="A569" s="73" t="s">
        <v>1932</v>
      </c>
      <c r="B569" s="74" t="s">
        <v>1933</v>
      </c>
      <c r="C569" s="75"/>
      <c r="D569" s="75"/>
    </row>
    <row r="570" spans="1:4" ht="12.75">
      <c r="A570" s="73" t="s">
        <v>1934</v>
      </c>
      <c r="B570" s="74" t="s">
        <v>1935</v>
      </c>
      <c r="C570" s="75"/>
      <c r="D570" s="75"/>
    </row>
    <row r="571" spans="1:4" ht="12.75">
      <c r="A571" s="73" t="s">
        <v>1936</v>
      </c>
      <c r="B571" s="82" t="s">
        <v>1937</v>
      </c>
      <c r="C571" s="75"/>
      <c r="D571" s="75"/>
    </row>
    <row r="572" spans="1:4" ht="12.75">
      <c r="A572" s="73" t="s">
        <v>1938</v>
      </c>
      <c r="B572" s="82" t="s">
        <v>1939</v>
      </c>
      <c r="C572" s="75"/>
      <c r="D572" s="75"/>
    </row>
    <row r="573" spans="1:4" ht="25.5">
      <c r="A573" s="73" t="s">
        <v>1940</v>
      </c>
      <c r="B573" s="82" t="s">
        <v>1941</v>
      </c>
      <c r="C573" s="75"/>
      <c r="D573" s="75"/>
    </row>
    <row r="574" spans="1:4" ht="25.5">
      <c r="A574" s="73" t="s">
        <v>1942</v>
      </c>
      <c r="B574" s="82" t="s">
        <v>1943</v>
      </c>
      <c r="C574" s="75"/>
      <c r="D574" s="75"/>
    </row>
    <row r="575" spans="1:4" ht="12.75">
      <c r="A575" s="73" t="s">
        <v>1944</v>
      </c>
      <c r="B575" s="74" t="s">
        <v>1945</v>
      </c>
      <c r="C575" s="75"/>
      <c r="D575" s="75"/>
    </row>
    <row r="576" spans="1:4" ht="12.75">
      <c r="A576" s="83" t="s">
        <v>1946</v>
      </c>
      <c r="B576" s="84" t="s">
        <v>1947</v>
      </c>
      <c r="C576" s="75"/>
      <c r="D576" s="75"/>
    </row>
    <row r="577" spans="1:4" ht="12.75">
      <c r="A577" s="83" t="s">
        <v>1948</v>
      </c>
      <c r="B577" s="84" t="s">
        <v>1949</v>
      </c>
      <c r="C577" s="75"/>
      <c r="D577" s="75"/>
    </row>
    <row r="578" spans="1:4" ht="12.75">
      <c r="A578" s="83" t="s">
        <v>1950</v>
      </c>
      <c r="B578" s="84" t="s">
        <v>1951</v>
      </c>
      <c r="C578" s="75"/>
      <c r="D578" s="75"/>
    </row>
    <row r="579" spans="1:4" ht="12.75">
      <c r="A579" s="83" t="s">
        <v>1952</v>
      </c>
      <c r="B579" s="84" t="s">
        <v>1953</v>
      </c>
      <c r="C579" s="75"/>
      <c r="D579" s="75"/>
    </row>
    <row r="580" spans="1:4" ht="12.75">
      <c r="A580" s="83" t="s">
        <v>1954</v>
      </c>
      <c r="B580" s="84" t="s">
        <v>1955</v>
      </c>
      <c r="C580" s="75"/>
      <c r="D580" s="75"/>
    </row>
    <row r="581" spans="1:4" ht="18.75">
      <c r="A581" s="72">
        <v>15</v>
      </c>
      <c r="B581" s="79" t="s">
        <v>1956</v>
      </c>
      <c r="C581" s="71"/>
      <c r="D581" s="71"/>
    </row>
    <row r="582" spans="1:4" ht="25.5">
      <c r="A582" s="73" t="s">
        <v>1957</v>
      </c>
      <c r="B582" s="74" t="s">
        <v>1958</v>
      </c>
      <c r="C582" s="75"/>
      <c r="D582" s="75"/>
    </row>
    <row r="583" spans="1:4" ht="12.75">
      <c r="A583" s="73" t="s">
        <v>1959</v>
      </c>
      <c r="B583" s="74" t="s">
        <v>1960</v>
      </c>
      <c r="C583" s="75"/>
      <c r="D583" s="75"/>
    </row>
    <row r="584" spans="1:4" ht="12.75">
      <c r="A584" s="73" t="s">
        <v>1961</v>
      </c>
      <c r="B584" s="74" t="s">
        <v>1962</v>
      </c>
      <c r="C584" s="75"/>
      <c r="D584" s="75"/>
    </row>
    <row r="585" spans="1:4" ht="12.75">
      <c r="A585" s="73" t="s">
        <v>1963</v>
      </c>
      <c r="B585" s="74" t="s">
        <v>1964</v>
      </c>
      <c r="C585" s="75"/>
      <c r="D585" s="75"/>
    </row>
    <row r="586" spans="1:4" ht="12.75">
      <c r="A586" s="73" t="s">
        <v>1965</v>
      </c>
      <c r="B586" s="74" t="s">
        <v>1966</v>
      </c>
      <c r="C586" s="75"/>
      <c r="D586" s="75"/>
    </row>
    <row r="587" spans="1:4" ht="25.5">
      <c r="A587" s="73" t="s">
        <v>1967</v>
      </c>
      <c r="B587" s="74" t="s">
        <v>1968</v>
      </c>
      <c r="C587" s="75"/>
      <c r="D587" s="75"/>
    </row>
    <row r="588" spans="1:4" ht="25.5">
      <c r="A588" s="73" t="s">
        <v>1969</v>
      </c>
      <c r="B588" s="74" t="s">
        <v>1970</v>
      </c>
      <c r="C588" s="75"/>
      <c r="D588" s="75"/>
    </row>
    <row r="589" spans="1:4" ht="25.5">
      <c r="A589" s="73" t="s">
        <v>1971</v>
      </c>
      <c r="B589" s="74" t="s">
        <v>1972</v>
      </c>
      <c r="C589" s="75"/>
      <c r="D589" s="75"/>
    </row>
    <row r="590" spans="1:4" ht="25.5">
      <c r="A590" s="73" t="s">
        <v>1973</v>
      </c>
      <c r="B590" s="74" t="s">
        <v>1974</v>
      </c>
      <c r="C590" s="75"/>
      <c r="D590" s="75"/>
    </row>
    <row r="591" spans="1:4" ht="12.75">
      <c r="A591" s="73" t="s">
        <v>1975</v>
      </c>
      <c r="B591" s="74" t="s">
        <v>1976</v>
      </c>
      <c r="C591" s="75"/>
      <c r="D591" s="75"/>
    </row>
    <row r="592" spans="1:4" ht="12.75">
      <c r="A592" s="73" t="s">
        <v>1977</v>
      </c>
      <c r="B592" s="74" t="s">
        <v>1978</v>
      </c>
      <c r="C592" s="75"/>
      <c r="D592" s="75"/>
    </row>
    <row r="593" spans="1:4" ht="12.75">
      <c r="A593" s="73" t="s">
        <v>1979</v>
      </c>
      <c r="B593" s="74" t="s">
        <v>1980</v>
      </c>
      <c r="C593" s="75"/>
      <c r="D593" s="75"/>
    </row>
    <row r="594" spans="1:4" ht="12.75">
      <c r="A594" s="73" t="s">
        <v>1981</v>
      </c>
      <c r="B594" s="74" t="s">
        <v>1982</v>
      </c>
      <c r="C594" s="75"/>
      <c r="D594" s="75"/>
    </row>
    <row r="595" spans="1:4" ht="25.5">
      <c r="A595" s="73" t="s">
        <v>1983</v>
      </c>
      <c r="B595" s="74" t="s">
        <v>1984</v>
      </c>
      <c r="C595" s="75"/>
      <c r="D595" s="75"/>
    </row>
    <row r="596" spans="1:4" ht="25.5">
      <c r="A596" s="73" t="s">
        <v>1985</v>
      </c>
      <c r="B596" s="74" t="s">
        <v>1986</v>
      </c>
      <c r="C596" s="75"/>
      <c r="D596" s="75"/>
    </row>
    <row r="597" spans="1:4" ht="25.5">
      <c r="A597" s="73" t="s">
        <v>1987</v>
      </c>
      <c r="B597" s="74" t="s">
        <v>1988</v>
      </c>
      <c r="C597" s="75"/>
      <c r="D597" s="75"/>
    </row>
    <row r="598" spans="1:4" ht="25.5">
      <c r="A598" s="73" t="s">
        <v>1989</v>
      </c>
      <c r="B598" s="74" t="s">
        <v>1990</v>
      </c>
      <c r="C598" s="75"/>
      <c r="D598" s="75"/>
    </row>
    <row r="599" spans="1:4" ht="25.5">
      <c r="A599" s="73" t="s">
        <v>1991</v>
      </c>
      <c r="B599" s="74" t="s">
        <v>1992</v>
      </c>
      <c r="C599" s="75"/>
      <c r="D599" s="75"/>
    </row>
    <row r="600" spans="1:4" ht="25.5">
      <c r="A600" s="73" t="s">
        <v>1993</v>
      </c>
      <c r="B600" s="74" t="s">
        <v>1994</v>
      </c>
      <c r="C600" s="75"/>
      <c r="D600" s="75"/>
    </row>
    <row r="601" spans="1:4" ht="25.5">
      <c r="A601" s="73" t="s">
        <v>1995</v>
      </c>
      <c r="B601" s="74" t="s">
        <v>1996</v>
      </c>
      <c r="C601" s="75"/>
      <c r="D601" s="75"/>
    </row>
    <row r="602" spans="1:4" ht="25.5">
      <c r="A602" s="73" t="s">
        <v>1997</v>
      </c>
      <c r="B602" s="74" t="s">
        <v>1998</v>
      </c>
      <c r="C602" s="75"/>
      <c r="D602" s="75"/>
    </row>
    <row r="603" spans="1:4" ht="25.5">
      <c r="A603" s="73" t="s">
        <v>1999</v>
      </c>
      <c r="B603" s="74" t="s">
        <v>2000</v>
      </c>
      <c r="C603" s="75"/>
      <c r="D603" s="75"/>
    </row>
    <row r="604" spans="1:4" ht="25.5">
      <c r="A604" s="73" t="s">
        <v>2001</v>
      </c>
      <c r="B604" s="74" t="s">
        <v>2002</v>
      </c>
      <c r="C604" s="75"/>
      <c r="D604" s="75"/>
    </row>
    <row r="605" spans="1:4" ht="25.5">
      <c r="A605" s="73" t="s">
        <v>2003</v>
      </c>
      <c r="B605" s="74" t="s">
        <v>2004</v>
      </c>
      <c r="C605" s="75"/>
      <c r="D605" s="75"/>
    </row>
    <row r="606" spans="1:4" ht="12.75">
      <c r="A606" s="73" t="s">
        <v>2005</v>
      </c>
      <c r="B606" s="74" t="s">
        <v>2006</v>
      </c>
      <c r="C606" s="75"/>
      <c r="D606" s="75"/>
    </row>
    <row r="607" spans="1:4" ht="37.5">
      <c r="A607" s="72">
        <v>16</v>
      </c>
      <c r="B607" s="79" t="s">
        <v>2007</v>
      </c>
      <c r="C607" s="71"/>
      <c r="D607" s="71"/>
    </row>
    <row r="608" spans="1:4" ht="12.75">
      <c r="A608" s="73" t="s">
        <v>2008</v>
      </c>
      <c r="B608" s="74" t="s">
        <v>2009</v>
      </c>
      <c r="C608" s="75"/>
      <c r="D608" s="75"/>
    </row>
    <row r="609" spans="1:4" ht="25.5">
      <c r="A609" s="73" t="s">
        <v>2010</v>
      </c>
      <c r="B609" s="74" t="s">
        <v>2011</v>
      </c>
      <c r="C609" s="75"/>
      <c r="D609" s="75"/>
    </row>
    <row r="610" spans="1:4" ht="25.5">
      <c r="A610" s="73" t="s">
        <v>2012</v>
      </c>
      <c r="B610" s="74" t="s">
        <v>2013</v>
      </c>
      <c r="C610" s="75"/>
      <c r="D610" s="75"/>
    </row>
    <row r="611" spans="1:4" ht="12.75">
      <c r="A611" s="73" t="s">
        <v>2014</v>
      </c>
      <c r="B611" s="74" t="s">
        <v>2015</v>
      </c>
      <c r="C611" s="75"/>
      <c r="D611" s="75"/>
    </row>
    <row r="612" spans="1:4" ht="25.5">
      <c r="A612" s="73" t="s">
        <v>2016</v>
      </c>
      <c r="B612" s="74" t="s">
        <v>2017</v>
      </c>
      <c r="C612" s="75"/>
      <c r="D612" s="75"/>
    </row>
    <row r="613" spans="1:4" ht="25.5">
      <c r="A613" s="73" t="s">
        <v>2018</v>
      </c>
      <c r="B613" s="74" t="s">
        <v>2019</v>
      </c>
      <c r="C613" s="75"/>
      <c r="D613" s="75"/>
    </row>
    <row r="614" spans="1:4" ht="12.75">
      <c r="A614" s="73" t="s">
        <v>2020</v>
      </c>
      <c r="B614" s="74" t="s">
        <v>2021</v>
      </c>
      <c r="C614" s="75"/>
      <c r="D614" s="75"/>
    </row>
    <row r="615" spans="1:4" ht="12.75">
      <c r="A615" s="73" t="s">
        <v>2022</v>
      </c>
      <c r="B615" s="74" t="s">
        <v>2023</v>
      </c>
      <c r="C615" s="75"/>
      <c r="D615" s="75"/>
    </row>
    <row r="616" spans="1:4" ht="12.75">
      <c r="A616" s="73" t="s">
        <v>2024</v>
      </c>
      <c r="B616" s="74" t="s">
        <v>2025</v>
      </c>
      <c r="C616" s="75"/>
      <c r="D616" s="75"/>
    </row>
    <row r="617" spans="1:4" ht="23.25">
      <c r="A617" s="85">
        <v>17</v>
      </c>
      <c r="B617" s="79" t="s">
        <v>2026</v>
      </c>
      <c r="C617" s="71"/>
      <c r="D617" s="71"/>
    </row>
    <row r="618" spans="1:4" ht="12.75">
      <c r="A618" s="73" t="s">
        <v>2027</v>
      </c>
      <c r="B618" s="74" t="s">
        <v>2028</v>
      </c>
      <c r="C618" s="75"/>
      <c r="D618" s="75"/>
    </row>
    <row r="619" spans="1:4" ht="12.75">
      <c r="A619" s="73" t="s">
        <v>2029</v>
      </c>
      <c r="B619" s="74" t="s">
        <v>2030</v>
      </c>
      <c r="C619" s="75"/>
      <c r="D619" s="75"/>
    </row>
    <row r="620" spans="1:4" ht="12.75">
      <c r="A620" s="73" t="s">
        <v>2031</v>
      </c>
      <c r="B620" s="74" t="s">
        <v>2032</v>
      </c>
      <c r="C620" s="75"/>
      <c r="D620" s="75"/>
    </row>
    <row r="621" spans="1:4" ht="25.5">
      <c r="A621" s="73" t="s">
        <v>2033</v>
      </c>
      <c r="B621" s="74" t="s">
        <v>2034</v>
      </c>
      <c r="C621" s="75"/>
      <c r="D621" s="75"/>
    </row>
    <row r="622" spans="1:4" ht="12.75">
      <c r="A622" s="73" t="s">
        <v>2035</v>
      </c>
      <c r="B622" s="74" t="s">
        <v>2036</v>
      </c>
      <c r="C622" s="75"/>
      <c r="D622" s="75"/>
    </row>
    <row r="623" spans="1:4" ht="12.75">
      <c r="A623" s="73" t="s">
        <v>2037</v>
      </c>
      <c r="B623" s="74" t="s">
        <v>2038</v>
      </c>
      <c r="C623" s="75"/>
      <c r="D623" s="75"/>
    </row>
    <row r="624" spans="1:4" ht="12.75">
      <c r="A624" s="73" t="s">
        <v>2039</v>
      </c>
      <c r="B624" s="74" t="s">
        <v>2040</v>
      </c>
      <c r="C624" s="75"/>
      <c r="D624" s="75"/>
    </row>
    <row r="625" spans="1:4" ht="25.5">
      <c r="A625" s="73" t="s">
        <v>2041</v>
      </c>
      <c r="B625" s="74" t="s">
        <v>2042</v>
      </c>
      <c r="C625" s="75"/>
      <c r="D625" s="75"/>
    </row>
    <row r="626" spans="1:4" ht="25.5">
      <c r="A626" s="73" t="s">
        <v>2043</v>
      </c>
      <c r="B626" s="74" t="s">
        <v>2044</v>
      </c>
      <c r="C626" s="75"/>
      <c r="D626" s="75"/>
    </row>
    <row r="627" spans="1:4" ht="12.75">
      <c r="A627" s="73" t="s">
        <v>2045</v>
      </c>
      <c r="B627" s="74" t="s">
        <v>2046</v>
      </c>
      <c r="C627" s="75"/>
      <c r="D627" s="75"/>
    </row>
    <row r="628" spans="1:4" ht="12.75">
      <c r="A628" s="73" t="s">
        <v>2047</v>
      </c>
      <c r="B628" s="74" t="s">
        <v>2048</v>
      </c>
      <c r="C628" s="75"/>
      <c r="D628" s="75"/>
    </row>
    <row r="629" spans="1:4" ht="12.75">
      <c r="A629" s="73" t="s">
        <v>2049</v>
      </c>
      <c r="B629" s="74" t="s">
        <v>2050</v>
      </c>
      <c r="C629" s="75"/>
      <c r="D629" s="75"/>
    </row>
    <row r="630" spans="1:4" ht="12.75">
      <c r="A630" s="73" t="s">
        <v>2051</v>
      </c>
      <c r="B630" s="74" t="s">
        <v>2052</v>
      </c>
      <c r="C630" s="75"/>
      <c r="D630" s="75"/>
    </row>
    <row r="631" spans="1:4" ht="12.75">
      <c r="A631" s="73" t="s">
        <v>2053</v>
      </c>
      <c r="B631" s="74" t="s">
        <v>2054</v>
      </c>
      <c r="C631" s="75"/>
      <c r="D631" s="75"/>
    </row>
    <row r="632" spans="1:4" ht="12.75">
      <c r="A632" s="73" t="s">
        <v>2055</v>
      </c>
      <c r="B632" s="74" t="s">
        <v>2056</v>
      </c>
      <c r="C632" s="75"/>
      <c r="D632" s="75"/>
    </row>
    <row r="633" spans="1:4" ht="12.75">
      <c r="A633" s="73" t="s">
        <v>2057</v>
      </c>
      <c r="B633" s="74" t="s">
        <v>2058</v>
      </c>
      <c r="C633" s="75"/>
      <c r="D633" s="75"/>
    </row>
    <row r="634" spans="1:4" ht="12.75">
      <c r="A634" s="73" t="s">
        <v>2059</v>
      </c>
      <c r="B634" s="74" t="s">
        <v>2060</v>
      </c>
      <c r="C634" s="75"/>
      <c r="D634" s="75"/>
    </row>
    <row r="635" spans="1:4" ht="12.75">
      <c r="A635" s="73" t="s">
        <v>2061</v>
      </c>
      <c r="B635" s="74" t="s">
        <v>2062</v>
      </c>
      <c r="C635" s="75"/>
      <c r="D635" s="75"/>
    </row>
    <row r="636" spans="1:4" ht="18.75">
      <c r="A636" s="72">
        <v>18</v>
      </c>
      <c r="B636" s="79" t="s">
        <v>2063</v>
      </c>
      <c r="C636" s="71"/>
      <c r="D636" s="71"/>
    </row>
    <row r="637" spans="1:4" ht="12.75">
      <c r="A637" s="73" t="s">
        <v>2064</v>
      </c>
      <c r="B637" s="74" t="s">
        <v>2065</v>
      </c>
      <c r="C637" s="75"/>
      <c r="D637" s="75"/>
    </row>
    <row r="638" spans="1:4" ht="12.75">
      <c r="A638" s="73" t="s">
        <v>2066</v>
      </c>
      <c r="B638" s="74" t="s">
        <v>2067</v>
      </c>
      <c r="C638" s="75"/>
      <c r="D638" s="75"/>
    </row>
    <row r="639" spans="1:4" ht="12.75">
      <c r="A639" s="73" t="s">
        <v>2068</v>
      </c>
      <c r="B639" s="74" t="s">
        <v>2069</v>
      </c>
      <c r="C639" s="75"/>
      <c r="D639" s="75"/>
    </row>
    <row r="640" spans="1:4" ht="12.75">
      <c r="A640" s="73" t="s">
        <v>2070</v>
      </c>
      <c r="B640" s="74" t="s">
        <v>2071</v>
      </c>
      <c r="C640" s="75"/>
      <c r="D640" s="75"/>
    </row>
    <row r="641" spans="1:4" ht="12.75">
      <c r="A641" s="73" t="s">
        <v>2072</v>
      </c>
      <c r="B641" s="74" t="s">
        <v>2073</v>
      </c>
      <c r="C641" s="75"/>
      <c r="D641" s="75"/>
    </row>
    <row r="642" spans="1:4" ht="12.75">
      <c r="A642" s="73" t="s">
        <v>2074</v>
      </c>
      <c r="B642" s="74" t="s">
        <v>2075</v>
      </c>
      <c r="C642" s="75"/>
      <c r="D642" s="75"/>
    </row>
    <row r="643" spans="1:4" ht="12.75">
      <c r="A643" s="73" t="s">
        <v>2076</v>
      </c>
      <c r="B643" s="74" t="s">
        <v>2077</v>
      </c>
      <c r="C643" s="75"/>
      <c r="D643" s="75"/>
    </row>
    <row r="644" spans="1:4" ht="12.75">
      <c r="A644" s="73" t="s">
        <v>2078</v>
      </c>
      <c r="B644" s="74" t="s">
        <v>2079</v>
      </c>
      <c r="C644" s="75"/>
      <c r="D644" s="75"/>
    </row>
    <row r="645" spans="1:4" ht="12.75">
      <c r="A645" s="73" t="s">
        <v>2080</v>
      </c>
      <c r="B645" s="74" t="s">
        <v>2081</v>
      </c>
      <c r="C645" s="75"/>
      <c r="D645" s="75"/>
    </row>
    <row r="646" spans="1:4" ht="12.75">
      <c r="A646" s="73" t="s">
        <v>2082</v>
      </c>
      <c r="B646" s="74" t="s">
        <v>2083</v>
      </c>
      <c r="C646" s="75"/>
      <c r="D646" s="75"/>
    </row>
    <row r="647" spans="1:4" ht="25.5">
      <c r="A647" s="73" t="s">
        <v>2084</v>
      </c>
      <c r="B647" s="74" t="s">
        <v>2085</v>
      </c>
      <c r="C647" s="75"/>
      <c r="D647" s="75"/>
    </row>
    <row r="648" spans="1:4" ht="25.5">
      <c r="A648" s="73" t="s">
        <v>2086</v>
      </c>
      <c r="B648" s="74" t="s">
        <v>2087</v>
      </c>
      <c r="C648" s="75"/>
      <c r="D648" s="75"/>
    </row>
    <row r="649" spans="1:4" ht="12.75">
      <c r="A649" s="73" t="s">
        <v>2088</v>
      </c>
      <c r="B649" s="74" t="s">
        <v>2089</v>
      </c>
      <c r="C649" s="75"/>
      <c r="D649" s="75"/>
    </row>
    <row r="650" spans="1:4" ht="12.75">
      <c r="A650" s="73" t="s">
        <v>2090</v>
      </c>
      <c r="B650" s="74" t="s">
        <v>2091</v>
      </c>
      <c r="C650" s="75"/>
      <c r="D650" s="75"/>
    </row>
    <row r="651" spans="1:4" ht="12.75">
      <c r="A651" s="73" t="s">
        <v>2092</v>
      </c>
      <c r="B651" s="74" t="s">
        <v>2093</v>
      </c>
      <c r="C651" s="75"/>
      <c r="D651" s="75"/>
    </row>
    <row r="652" spans="1:4" ht="12.75">
      <c r="A652" s="73" t="s">
        <v>2094</v>
      </c>
      <c r="B652" s="74" t="s">
        <v>2095</v>
      </c>
      <c r="C652" s="75"/>
      <c r="D652" s="75"/>
    </row>
    <row r="653" spans="1:4" ht="12.75">
      <c r="A653" s="73" t="s">
        <v>2096</v>
      </c>
      <c r="B653" s="74" t="s">
        <v>2097</v>
      </c>
      <c r="C653" s="75"/>
      <c r="D653" s="75"/>
    </row>
    <row r="654" spans="1:4" ht="12.75">
      <c r="A654" s="73" t="s">
        <v>2098</v>
      </c>
      <c r="B654" s="74" t="s">
        <v>2099</v>
      </c>
      <c r="C654" s="75"/>
      <c r="D654" s="75"/>
    </row>
    <row r="655" spans="1:4" ht="18.75">
      <c r="A655" s="72">
        <v>19</v>
      </c>
      <c r="B655" s="79" t="s">
        <v>2100</v>
      </c>
      <c r="C655" s="71"/>
      <c r="D655" s="71"/>
    </row>
    <row r="656" spans="1:4" ht="12.75">
      <c r="A656" s="73" t="s">
        <v>2101</v>
      </c>
      <c r="B656" s="84" t="s">
        <v>2102</v>
      </c>
      <c r="C656" s="75"/>
      <c r="D656" s="75"/>
    </row>
    <row r="657" spans="1:4" ht="12.75">
      <c r="A657" s="73" t="s">
        <v>2103</v>
      </c>
      <c r="B657" s="84" t="s">
        <v>2104</v>
      </c>
      <c r="C657" s="75"/>
      <c r="D657" s="75"/>
    </row>
    <row r="658" spans="1:4" ht="12.75">
      <c r="A658" s="73" t="s">
        <v>2105</v>
      </c>
      <c r="B658" s="84" t="s">
        <v>2106</v>
      </c>
      <c r="C658" s="75"/>
      <c r="D658" s="75"/>
    </row>
    <row r="659" spans="1:4" ht="12.75">
      <c r="A659" s="73" t="s">
        <v>2107</v>
      </c>
      <c r="B659" s="84" t="s">
        <v>2108</v>
      </c>
      <c r="C659" s="75"/>
      <c r="D659" s="75"/>
    </row>
    <row r="660" spans="1:4" ht="12.75">
      <c r="A660" s="73" t="s">
        <v>2109</v>
      </c>
      <c r="B660" s="84" t="s">
        <v>2110</v>
      </c>
      <c r="C660" s="75"/>
      <c r="D660" s="75"/>
    </row>
    <row r="661" spans="1:4" ht="12.75">
      <c r="A661" s="73" t="s">
        <v>2111</v>
      </c>
      <c r="B661" s="84" t="s">
        <v>2112</v>
      </c>
      <c r="C661" s="75"/>
      <c r="D661" s="75"/>
    </row>
    <row r="662" spans="1:4" ht="12.75">
      <c r="A662" s="73" t="s">
        <v>2113</v>
      </c>
      <c r="B662" s="84" t="s">
        <v>2114</v>
      </c>
      <c r="C662" s="75"/>
      <c r="D662" s="75"/>
    </row>
    <row r="663" spans="1:4" ht="12.75">
      <c r="A663" s="73" t="s">
        <v>2115</v>
      </c>
      <c r="B663" s="84" t="s">
        <v>2116</v>
      </c>
      <c r="C663" s="75"/>
      <c r="D663" s="75"/>
    </row>
    <row r="664" spans="1:4" ht="12.75">
      <c r="A664" s="73" t="s">
        <v>2117</v>
      </c>
      <c r="B664" s="84" t="s">
        <v>2118</v>
      </c>
      <c r="C664" s="75"/>
      <c r="D664" s="75"/>
    </row>
    <row r="665" spans="1:4" ht="12.75">
      <c r="A665" s="73" t="s">
        <v>2119</v>
      </c>
      <c r="B665" s="84" t="s">
        <v>2120</v>
      </c>
      <c r="C665" s="75"/>
      <c r="D665" s="75"/>
    </row>
    <row r="666" spans="1:4" ht="12.75">
      <c r="A666" s="73" t="s">
        <v>2121</v>
      </c>
      <c r="B666" s="84" t="s">
        <v>2122</v>
      </c>
      <c r="C666" s="75"/>
      <c r="D666" s="75"/>
    </row>
    <row r="667" spans="1:4" ht="37.5">
      <c r="A667" s="72">
        <v>20</v>
      </c>
      <c r="B667" s="79" t="s">
        <v>2123</v>
      </c>
      <c r="C667" s="71"/>
      <c r="D667" s="71"/>
    </row>
    <row r="668" spans="1:4" ht="12.75">
      <c r="A668" s="73" t="s">
        <v>2124</v>
      </c>
      <c r="B668" s="74" t="s">
        <v>2125</v>
      </c>
      <c r="C668" s="75"/>
      <c r="D668" s="75"/>
    </row>
    <row r="669" spans="1:4" ht="12.75">
      <c r="A669" s="73" t="s">
        <v>2126</v>
      </c>
      <c r="B669" s="74" t="s">
        <v>2127</v>
      </c>
      <c r="C669" s="75"/>
      <c r="D669" s="75"/>
    </row>
    <row r="670" spans="1:4" ht="12.75">
      <c r="A670" s="73" t="s">
        <v>2128</v>
      </c>
      <c r="B670" s="74" t="s">
        <v>2129</v>
      </c>
      <c r="C670" s="75"/>
      <c r="D670" s="75"/>
    </row>
    <row r="671" spans="1:4" ht="12.75">
      <c r="A671" s="73" t="s">
        <v>2130</v>
      </c>
      <c r="B671" s="74" t="s">
        <v>2131</v>
      </c>
      <c r="C671" s="75"/>
      <c r="D671" s="75"/>
    </row>
    <row r="672" spans="1:4" ht="12.75">
      <c r="A672" s="73" t="s">
        <v>2132</v>
      </c>
      <c r="B672" s="74" t="s">
        <v>2133</v>
      </c>
      <c r="C672" s="75"/>
      <c r="D672" s="75"/>
    </row>
    <row r="673" spans="1:4" ht="12.75">
      <c r="A673" s="73" t="s">
        <v>2134</v>
      </c>
      <c r="B673" s="74" t="s">
        <v>2135</v>
      </c>
      <c r="C673" s="75"/>
      <c r="D673" s="75"/>
    </row>
    <row r="674" spans="1:4" ht="18.75">
      <c r="A674" s="72">
        <v>21</v>
      </c>
      <c r="B674" s="79" t="s">
        <v>2136</v>
      </c>
      <c r="C674" s="71"/>
      <c r="D674" s="71"/>
    </row>
    <row r="675" spans="1:4" ht="12.75">
      <c r="A675" s="73" t="s">
        <v>2137</v>
      </c>
      <c r="B675" s="74" t="s">
        <v>2138</v>
      </c>
      <c r="C675" s="75"/>
      <c r="D675" s="75"/>
    </row>
    <row r="676" spans="1:4" ht="25.5">
      <c r="A676" s="73" t="s">
        <v>2139</v>
      </c>
      <c r="B676" s="74" t="s">
        <v>2140</v>
      </c>
      <c r="C676" s="75"/>
      <c r="D676" s="75"/>
    </row>
    <row r="677" spans="1:4" ht="25.5">
      <c r="A677" s="73" t="s">
        <v>2141</v>
      </c>
      <c r="B677" s="74" t="s">
        <v>2142</v>
      </c>
      <c r="C677" s="75"/>
      <c r="D677" s="75"/>
    </row>
    <row r="678" spans="1:4" ht="12.75">
      <c r="A678" s="73" t="s">
        <v>2143</v>
      </c>
      <c r="B678" s="74" t="s">
        <v>2144</v>
      </c>
      <c r="C678" s="75"/>
      <c r="D678" s="75"/>
    </row>
    <row r="679" spans="1:4" ht="12.75">
      <c r="A679" s="73" t="s">
        <v>2145</v>
      </c>
      <c r="B679" s="82" t="s">
        <v>2146</v>
      </c>
      <c r="C679" s="75"/>
      <c r="D679" s="75"/>
    </row>
    <row r="680" spans="1:4" ht="12.75">
      <c r="A680" s="73" t="s">
        <v>2147</v>
      </c>
      <c r="B680" s="82" t="s">
        <v>2148</v>
      </c>
      <c r="C680" s="75"/>
      <c r="D680" s="75"/>
    </row>
    <row r="681" spans="1:4" ht="12.75">
      <c r="A681" s="73" t="s">
        <v>2149</v>
      </c>
      <c r="B681" s="74" t="s">
        <v>2150</v>
      </c>
      <c r="C681" s="75"/>
      <c r="D681" s="75"/>
    </row>
    <row r="682" spans="1:4" ht="12.75">
      <c r="A682" s="73" t="s">
        <v>2151</v>
      </c>
      <c r="B682" s="82" t="s">
        <v>2152</v>
      </c>
      <c r="C682" s="75"/>
      <c r="D682" s="75"/>
    </row>
    <row r="683" spans="1:4" ht="12.75">
      <c r="A683" s="73" t="s">
        <v>2153</v>
      </c>
      <c r="B683" s="82" t="s">
        <v>2154</v>
      </c>
      <c r="C683" s="75"/>
      <c r="D683" s="75"/>
    </row>
    <row r="684" spans="1:4" ht="25.5">
      <c r="A684" s="73" t="s">
        <v>2155</v>
      </c>
      <c r="B684" s="82" t="s">
        <v>2156</v>
      </c>
      <c r="C684" s="75"/>
      <c r="D684" s="75"/>
    </row>
    <row r="685" spans="1:4" ht="12.75">
      <c r="A685" s="73" t="s">
        <v>2157</v>
      </c>
      <c r="B685" s="74" t="s">
        <v>2158</v>
      </c>
      <c r="C685" s="75"/>
      <c r="D685" s="75"/>
    </row>
    <row r="686" spans="1:4" ht="12.75">
      <c r="A686" s="73" t="s">
        <v>2159</v>
      </c>
      <c r="B686" s="74" t="s">
        <v>2160</v>
      </c>
      <c r="C686" s="75"/>
      <c r="D686" s="75"/>
    </row>
    <row r="687" spans="1:4" ht="12.75">
      <c r="A687" s="73" t="s">
        <v>2161</v>
      </c>
      <c r="B687" s="74" t="s">
        <v>2162</v>
      </c>
      <c r="C687" s="75"/>
      <c r="D687" s="75"/>
    </row>
    <row r="688" spans="1:4" ht="12.75">
      <c r="A688" s="73" t="s">
        <v>2163</v>
      </c>
      <c r="B688" s="82" t="s">
        <v>2164</v>
      </c>
      <c r="C688" s="75"/>
      <c r="D688" s="75"/>
    </row>
    <row r="689" spans="1:4" ht="12.75">
      <c r="A689" s="73" t="s">
        <v>2165</v>
      </c>
      <c r="B689" s="82" t="s">
        <v>2166</v>
      </c>
      <c r="C689" s="75"/>
      <c r="D689" s="75"/>
    </row>
    <row r="690" spans="1:4" ht="12.75">
      <c r="A690" s="73" t="s">
        <v>2167</v>
      </c>
      <c r="B690" s="74" t="s">
        <v>2168</v>
      </c>
      <c r="C690" s="75"/>
      <c r="D690" s="75"/>
    </row>
    <row r="691" spans="1:4" ht="12.75">
      <c r="A691" s="73" t="s">
        <v>2169</v>
      </c>
      <c r="B691" s="74" t="s">
        <v>2170</v>
      </c>
      <c r="C691" s="75"/>
      <c r="D691" s="75"/>
    </row>
    <row r="692" spans="1:4" ht="25.5">
      <c r="A692" s="73" t="s">
        <v>2171</v>
      </c>
      <c r="B692" s="74" t="s">
        <v>2172</v>
      </c>
      <c r="C692" s="75"/>
      <c r="D692" s="75"/>
    </row>
    <row r="693" spans="1:4" ht="25.5">
      <c r="A693" s="73" t="s">
        <v>2173</v>
      </c>
      <c r="B693" s="74" t="s">
        <v>2174</v>
      </c>
      <c r="C693" s="75"/>
      <c r="D693" s="75"/>
    </row>
    <row r="694" spans="1:4" ht="12.75">
      <c r="A694" s="73" t="s">
        <v>2175</v>
      </c>
      <c r="B694" s="74" t="s">
        <v>2176</v>
      </c>
      <c r="C694" s="75"/>
      <c r="D694" s="75"/>
    </row>
    <row r="695" spans="1:4" ht="12.75">
      <c r="A695" s="73" t="s">
        <v>2177</v>
      </c>
      <c r="B695" s="74" t="s">
        <v>2178</v>
      </c>
      <c r="C695" s="75"/>
      <c r="D695" s="75"/>
    </row>
    <row r="696" spans="1:4" ht="12.75">
      <c r="A696" s="73" t="s">
        <v>2179</v>
      </c>
      <c r="B696" s="74" t="s">
        <v>2180</v>
      </c>
      <c r="C696" s="75"/>
      <c r="D696" s="75"/>
    </row>
    <row r="697" spans="1:4" ht="12.75">
      <c r="A697" s="73" t="s">
        <v>2181</v>
      </c>
      <c r="B697" s="74" t="s">
        <v>2182</v>
      </c>
      <c r="C697" s="75"/>
      <c r="D697" s="75"/>
    </row>
    <row r="698" spans="1:4" ht="12.75">
      <c r="A698" s="73" t="s">
        <v>2183</v>
      </c>
      <c r="B698" s="74" t="s">
        <v>2184</v>
      </c>
      <c r="C698" s="75"/>
      <c r="D698" s="75"/>
    </row>
    <row r="699" spans="1:4" ht="12.75">
      <c r="A699" s="73" t="s">
        <v>2185</v>
      </c>
      <c r="B699" s="74" t="s">
        <v>2186</v>
      </c>
      <c r="C699" s="75"/>
      <c r="D699" s="75"/>
    </row>
    <row r="700" spans="1:4" ht="12.75">
      <c r="A700" s="73" t="s">
        <v>2187</v>
      </c>
      <c r="B700" s="74" t="s">
        <v>2188</v>
      </c>
      <c r="C700" s="75"/>
      <c r="D700" s="75"/>
    </row>
    <row r="701" spans="1:4" ht="12.75">
      <c r="A701" s="73" t="s">
        <v>2189</v>
      </c>
      <c r="B701" s="74" t="s">
        <v>2190</v>
      </c>
      <c r="C701" s="75"/>
      <c r="D701" s="75"/>
    </row>
    <row r="702" spans="1:4" ht="12.75">
      <c r="A702" s="73" t="s">
        <v>2191</v>
      </c>
      <c r="B702" s="74" t="s">
        <v>2192</v>
      </c>
      <c r="C702" s="75"/>
      <c r="D702" s="75"/>
    </row>
    <row r="703" spans="1:4" ht="12.75">
      <c r="A703" s="73" t="s">
        <v>2193</v>
      </c>
      <c r="B703" s="74" t="s">
        <v>2194</v>
      </c>
      <c r="C703" s="75"/>
      <c r="D703" s="75"/>
    </row>
    <row r="704" spans="1:4" ht="18.75">
      <c r="A704" s="72">
        <v>22</v>
      </c>
      <c r="B704" s="79" t="s">
        <v>2195</v>
      </c>
      <c r="C704" s="71"/>
      <c r="D704" s="71"/>
    </row>
    <row r="705" spans="1:4" ht="12.75">
      <c r="A705" s="73" t="s">
        <v>2196</v>
      </c>
      <c r="B705" s="74" t="s">
        <v>2197</v>
      </c>
      <c r="C705" s="75"/>
      <c r="D705" s="75"/>
    </row>
    <row r="706" spans="1:4" ht="12.75">
      <c r="A706" s="73" t="s">
        <v>2198</v>
      </c>
      <c r="B706" s="74" t="s">
        <v>2199</v>
      </c>
      <c r="C706" s="75"/>
      <c r="D706" s="75"/>
    </row>
    <row r="707" spans="1:4" ht="12.75">
      <c r="A707" s="73" t="s">
        <v>2200</v>
      </c>
      <c r="B707" s="74" t="s">
        <v>2201</v>
      </c>
      <c r="C707" s="75"/>
      <c r="D707" s="75"/>
    </row>
    <row r="708" spans="1:4" ht="12.75">
      <c r="A708" s="73" t="s">
        <v>2202</v>
      </c>
      <c r="B708" s="74" t="s">
        <v>2203</v>
      </c>
      <c r="C708" s="75"/>
      <c r="D708" s="75"/>
    </row>
    <row r="709" spans="1:4" ht="12.75">
      <c r="A709" s="73" t="s">
        <v>2204</v>
      </c>
      <c r="B709" s="74" t="s">
        <v>2205</v>
      </c>
      <c r="C709" s="75"/>
      <c r="D709" s="75"/>
    </row>
    <row r="710" spans="1:4" ht="12.75">
      <c r="A710" s="73" t="s">
        <v>2206</v>
      </c>
      <c r="B710" s="74" t="s">
        <v>2207</v>
      </c>
      <c r="C710" s="75"/>
      <c r="D710" s="75"/>
    </row>
    <row r="711" spans="1:4" ht="12.75">
      <c r="A711" s="73" t="s">
        <v>2208</v>
      </c>
      <c r="B711" s="74" t="s">
        <v>2209</v>
      </c>
      <c r="C711" s="75"/>
      <c r="D711" s="75"/>
    </row>
    <row r="712" spans="1:4" ht="12.75">
      <c r="A712" s="73" t="s">
        <v>2210</v>
      </c>
      <c r="B712" s="74" t="s">
        <v>2211</v>
      </c>
      <c r="C712" s="75"/>
      <c r="D712" s="75"/>
    </row>
    <row r="713" spans="1:4" ht="37.5">
      <c r="A713" s="72">
        <v>23</v>
      </c>
      <c r="B713" s="79" t="s">
        <v>2212</v>
      </c>
      <c r="C713" s="71"/>
      <c r="D713" s="71"/>
    </row>
    <row r="714" spans="1:4" ht="25.5">
      <c r="A714" s="73" t="s">
        <v>2213</v>
      </c>
      <c r="B714" s="74" t="s">
        <v>2214</v>
      </c>
      <c r="C714" s="75"/>
      <c r="D714" s="75"/>
    </row>
    <row r="715" spans="1:4" ht="25.5">
      <c r="A715" s="73" t="s">
        <v>2215</v>
      </c>
      <c r="B715" s="74" t="s">
        <v>2216</v>
      </c>
      <c r="C715" s="75"/>
      <c r="D715" s="75"/>
    </row>
    <row r="716" spans="1:4" ht="12.75">
      <c r="A716" s="73" t="s">
        <v>2217</v>
      </c>
      <c r="B716" s="74" t="s">
        <v>2218</v>
      </c>
      <c r="C716" s="75"/>
      <c r="D716" s="75"/>
    </row>
    <row r="717" spans="1:4" ht="12.75">
      <c r="A717" s="73" t="s">
        <v>2219</v>
      </c>
      <c r="B717" s="74" t="s">
        <v>2220</v>
      </c>
      <c r="C717" s="75"/>
      <c r="D717" s="75"/>
    </row>
    <row r="718" spans="1:4" ht="12.75">
      <c r="A718" s="73" t="s">
        <v>2221</v>
      </c>
      <c r="B718" s="74" t="s">
        <v>2222</v>
      </c>
      <c r="C718" s="75"/>
      <c r="D718" s="75"/>
    </row>
    <row r="719" spans="1:4" ht="12.75">
      <c r="A719" s="73" t="s">
        <v>2223</v>
      </c>
      <c r="B719" s="74" t="s">
        <v>2224</v>
      </c>
      <c r="C719" s="75"/>
      <c r="D719" s="75"/>
    </row>
    <row r="720" spans="1:4" ht="12.75">
      <c r="A720" s="73" t="s">
        <v>2225</v>
      </c>
      <c r="B720" s="74" t="s">
        <v>2226</v>
      </c>
      <c r="C720" s="75"/>
      <c r="D720" s="75"/>
    </row>
    <row r="721" spans="1:4" ht="12.75">
      <c r="A721" s="73" t="s">
        <v>2227</v>
      </c>
      <c r="B721" s="74" t="s">
        <v>2228</v>
      </c>
      <c r="C721" s="75"/>
      <c r="D721" s="75"/>
    </row>
    <row r="722" spans="1:4" ht="12.75">
      <c r="A722" s="73" t="s">
        <v>2229</v>
      </c>
      <c r="B722" s="74" t="s">
        <v>2230</v>
      </c>
      <c r="C722" s="75"/>
      <c r="D722" s="75"/>
    </row>
    <row r="723" spans="1:4" ht="12.75">
      <c r="A723" s="73" t="s">
        <v>2231</v>
      </c>
      <c r="B723" s="74" t="s">
        <v>2232</v>
      </c>
      <c r="C723" s="75"/>
      <c r="D723" s="75"/>
    </row>
    <row r="724" spans="1:4" ht="12.75">
      <c r="A724" s="73" t="s">
        <v>2233</v>
      </c>
      <c r="B724" s="74" t="s">
        <v>2234</v>
      </c>
      <c r="C724" s="75"/>
      <c r="D724" s="75"/>
    </row>
    <row r="725" spans="1:4" ht="12.75">
      <c r="A725" s="73" t="s">
        <v>2235</v>
      </c>
      <c r="B725" s="74" t="s">
        <v>2236</v>
      </c>
      <c r="C725" s="75"/>
      <c r="D725" s="75"/>
    </row>
    <row r="726" spans="1:4" ht="12.75">
      <c r="A726" s="73" t="s">
        <v>2237</v>
      </c>
      <c r="B726" s="74" t="s">
        <v>2238</v>
      </c>
      <c r="C726" s="75"/>
      <c r="D726" s="75"/>
    </row>
    <row r="727" spans="1:4" ht="23.25">
      <c r="A727" s="86"/>
      <c r="B727" s="87" t="s">
        <v>2239</v>
      </c>
      <c r="C727" s="87"/>
      <c r="D727" s="71"/>
    </row>
    <row r="728" spans="1:4" ht="12.75">
      <c r="A728" s="73" t="s">
        <v>2240</v>
      </c>
      <c r="B728" s="88" t="s">
        <v>2241</v>
      </c>
      <c r="C728" s="75"/>
      <c r="D728" s="75"/>
    </row>
    <row r="729" spans="1:4" ht="25.5">
      <c r="A729" s="89" t="s">
        <v>2242</v>
      </c>
      <c r="B729" s="88" t="s">
        <v>2243</v>
      </c>
      <c r="C729" s="75"/>
      <c r="D729" s="75"/>
    </row>
    <row r="730" spans="1:4" ht="12.75">
      <c r="A730" s="89" t="s">
        <v>2244</v>
      </c>
      <c r="B730" s="88" t="s">
        <v>2245</v>
      </c>
      <c r="C730" s="75"/>
      <c r="D730" s="75"/>
    </row>
    <row r="731" spans="1:4" ht="23.25">
      <c r="A731" s="90"/>
      <c r="B731" s="87" t="s">
        <v>2246</v>
      </c>
      <c r="C731" s="87"/>
      <c r="D731" s="71"/>
    </row>
    <row r="732" spans="1:4" ht="12.75">
      <c r="A732" s="89" t="s">
        <v>2247</v>
      </c>
      <c r="B732" s="88" t="s">
        <v>2248</v>
      </c>
      <c r="C732" s="75"/>
      <c r="D732" s="75"/>
    </row>
    <row r="733" spans="1:4" ht="12.75">
      <c r="A733" s="89" t="s">
        <v>2249</v>
      </c>
      <c r="B733" s="88" t="s">
        <v>2250</v>
      </c>
      <c r="C733" s="75"/>
      <c r="D733" s="75"/>
    </row>
    <row r="734" spans="1:4" ht="12.75">
      <c r="A734" s="89" t="s">
        <v>2251</v>
      </c>
      <c r="B734" s="88" t="s">
        <v>2252</v>
      </c>
      <c r="C734" s="75"/>
      <c r="D734" s="75"/>
    </row>
  </sheetData>
  <conditionalFormatting sqref="A729:A730 A732:A734">
    <cfRule type="duplicateValues" dxfId="0" priority="1"/>
  </conditionalFormatting>
  <pageMargins left="0.23622047244094499" right="0.23622047244094499" top="0.35433070866141703" bottom="0.35433070866141703" header="0.31496062992126" footer="0.31496062992126"/>
  <pageSetup paperSize="9" scale="79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73"/>
  <sheetViews>
    <sheetView workbookViewId="0">
      <selection activeCell="G8" sqref="G8"/>
    </sheetView>
  </sheetViews>
  <sheetFormatPr defaultColWidth="9.140625" defaultRowHeight="12.75"/>
  <cols>
    <col min="1" max="1" width="9" style="22" customWidth="1"/>
    <col min="2" max="2" width="43.140625" style="22" customWidth="1"/>
    <col min="3" max="3" width="14.140625" style="22" customWidth="1"/>
    <col min="4" max="4" width="11.28515625" style="22" customWidth="1"/>
    <col min="5" max="5" width="8.140625" style="22" customWidth="1"/>
    <col min="6" max="17" width="8" style="22" customWidth="1"/>
    <col min="18" max="16384" width="9.140625" style="22"/>
  </cols>
  <sheetData>
    <row r="1" spans="1:18" s="46" customFormat="1" ht="15.75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7"/>
      <c r="P1" s="1"/>
      <c r="Q1" s="1"/>
      <c r="R1" s="58"/>
    </row>
    <row r="2" spans="1:18" s="46" customFormat="1" ht="15.75">
      <c r="A2" s="3"/>
      <c r="B2" s="4" t="s">
        <v>24</v>
      </c>
      <c r="C2" s="5">
        <f>Kadar.ode.!C2</f>
        <v>7248261</v>
      </c>
      <c r="D2" s="6"/>
      <c r="E2" s="6"/>
      <c r="F2" s="6"/>
      <c r="G2" s="6"/>
      <c r="H2" s="7"/>
      <c r="P2" s="1"/>
      <c r="Q2" s="1"/>
      <c r="R2" s="58"/>
    </row>
    <row r="3" spans="1:18" s="46" customFormat="1" ht="15.75">
      <c r="A3" s="3"/>
      <c r="B3" s="4"/>
      <c r="C3" s="5"/>
      <c r="D3" s="6"/>
      <c r="E3" s="6"/>
      <c r="F3" s="6"/>
      <c r="G3" s="6"/>
      <c r="H3" s="7"/>
      <c r="P3" s="1"/>
      <c r="Q3" s="1"/>
      <c r="R3" s="58"/>
    </row>
    <row r="4" spans="1:18" s="46" customFormat="1" ht="15.75">
      <c r="A4" s="3"/>
      <c r="B4" s="4" t="s">
        <v>2253</v>
      </c>
      <c r="C4" s="8" t="s">
        <v>18</v>
      </c>
      <c r="D4" s="9"/>
      <c r="E4" s="9"/>
      <c r="F4" s="9"/>
      <c r="G4" s="9"/>
      <c r="H4" s="10"/>
      <c r="P4" s="1"/>
      <c r="Q4" s="1"/>
    </row>
    <row r="5" spans="1:18" s="46" customFormat="1" ht="15.75">
      <c r="P5" s="1"/>
      <c r="Q5" s="1"/>
    </row>
    <row r="6" spans="1:18" s="46" customFormat="1" ht="12.75" customHeight="1">
      <c r="A6" s="367" t="s">
        <v>164</v>
      </c>
      <c r="B6" s="367" t="s">
        <v>2254</v>
      </c>
      <c r="C6" s="367" t="s">
        <v>2255</v>
      </c>
      <c r="D6" s="400" t="s">
        <v>2256</v>
      </c>
      <c r="E6" s="401" t="s">
        <v>107</v>
      </c>
      <c r="F6" s="401"/>
      <c r="G6" s="401"/>
      <c r="H6" s="401"/>
    </row>
    <row r="7" spans="1:18" s="47" customFormat="1" ht="12.75" customHeight="1">
      <c r="A7" s="367"/>
      <c r="B7" s="367"/>
      <c r="C7" s="367"/>
      <c r="D7" s="400"/>
      <c r="E7" s="402" t="s">
        <v>2421</v>
      </c>
      <c r="F7" s="367"/>
      <c r="G7" s="402" t="s">
        <v>2422</v>
      </c>
      <c r="H7" s="367"/>
    </row>
    <row r="8" spans="1:18" s="47" customFormat="1" ht="22.5">
      <c r="A8" s="367"/>
      <c r="B8" s="367"/>
      <c r="C8" s="367"/>
      <c r="D8" s="400"/>
      <c r="E8" s="16" t="s">
        <v>2257</v>
      </c>
      <c r="F8" s="16" t="s">
        <v>2258</v>
      </c>
      <c r="G8" s="16" t="s">
        <v>2257</v>
      </c>
      <c r="H8" s="16" t="s">
        <v>2258</v>
      </c>
    </row>
    <row r="9" spans="1:18" s="47" customFormat="1" ht="51" customHeight="1">
      <c r="A9" s="49"/>
      <c r="B9" s="397" t="s">
        <v>2259</v>
      </c>
      <c r="C9" s="398"/>
      <c r="D9" s="398"/>
      <c r="E9" s="398"/>
      <c r="F9" s="398"/>
      <c r="G9" s="398"/>
      <c r="H9" s="399"/>
    </row>
    <row r="10" spans="1:18" s="47" customFormat="1">
      <c r="A10" s="50" t="s">
        <v>2260</v>
      </c>
      <c r="B10" s="51" t="s">
        <v>2261</v>
      </c>
      <c r="C10" s="50" t="s">
        <v>2262</v>
      </c>
      <c r="D10" s="52">
        <v>5889.37</v>
      </c>
      <c r="E10" s="53"/>
      <c r="F10" s="24">
        <f t="shared" ref="F10:F16" si="0">D10*E10</f>
        <v>0</v>
      </c>
      <c r="G10" s="53">
        <v>4</v>
      </c>
      <c r="H10" s="24">
        <f t="shared" ref="H10:H16" si="1">D10*G10</f>
        <v>23557.48</v>
      </c>
    </row>
    <row r="11" spans="1:18" s="47" customFormat="1">
      <c r="A11" s="50" t="s">
        <v>2263</v>
      </c>
      <c r="B11" s="51" t="s">
        <v>2264</v>
      </c>
      <c r="C11" s="50" t="s">
        <v>2262</v>
      </c>
      <c r="D11" s="52">
        <v>5889.37</v>
      </c>
      <c r="E11" s="53"/>
      <c r="F11" s="24">
        <f t="shared" si="0"/>
        <v>0</v>
      </c>
      <c r="G11" s="53">
        <v>5</v>
      </c>
      <c r="H11" s="24">
        <f t="shared" si="1"/>
        <v>29446.85</v>
      </c>
    </row>
    <row r="12" spans="1:18" s="47" customFormat="1">
      <c r="A12" s="50" t="s">
        <v>2265</v>
      </c>
      <c r="B12" s="51" t="s">
        <v>2266</v>
      </c>
      <c r="C12" s="50" t="s">
        <v>2262</v>
      </c>
      <c r="D12" s="52">
        <v>7067.24</v>
      </c>
      <c r="E12" s="53"/>
      <c r="F12" s="24">
        <f t="shared" si="0"/>
        <v>0</v>
      </c>
      <c r="G12" s="53">
        <v>5</v>
      </c>
      <c r="H12" s="24">
        <f t="shared" si="1"/>
        <v>35336.199999999997</v>
      </c>
    </row>
    <row r="13" spans="1:18" s="47" customFormat="1">
      <c r="A13" s="50" t="s">
        <v>2267</v>
      </c>
      <c r="B13" s="51" t="s">
        <v>2268</v>
      </c>
      <c r="C13" s="50" t="s">
        <v>2262</v>
      </c>
      <c r="D13" s="52">
        <v>3121.37</v>
      </c>
      <c r="E13" s="53"/>
      <c r="F13" s="24">
        <f t="shared" si="0"/>
        <v>0</v>
      </c>
      <c r="G13" s="53">
        <v>4</v>
      </c>
      <c r="H13" s="24">
        <f t="shared" si="1"/>
        <v>12485.48</v>
      </c>
    </row>
    <row r="14" spans="1:18" s="47" customFormat="1">
      <c r="A14" s="50" t="s">
        <v>2269</v>
      </c>
      <c r="B14" s="51" t="s">
        <v>2270</v>
      </c>
      <c r="C14" s="50" t="s">
        <v>2262</v>
      </c>
      <c r="D14" s="52">
        <v>3710.3</v>
      </c>
      <c r="E14" s="53"/>
      <c r="F14" s="24">
        <f t="shared" si="0"/>
        <v>0</v>
      </c>
      <c r="G14" s="53">
        <v>2</v>
      </c>
      <c r="H14" s="24">
        <f t="shared" si="1"/>
        <v>7420.6</v>
      </c>
    </row>
    <row r="15" spans="1:18" s="47" customFormat="1">
      <c r="A15" s="50" t="s">
        <v>2271</v>
      </c>
      <c r="B15" s="51" t="s">
        <v>2272</v>
      </c>
      <c r="C15" s="50" t="s">
        <v>2262</v>
      </c>
      <c r="D15" s="52">
        <v>2179.0700000000002</v>
      </c>
      <c r="E15" s="53"/>
      <c r="F15" s="24">
        <f t="shared" si="0"/>
        <v>0</v>
      </c>
      <c r="G15" s="53">
        <v>2</v>
      </c>
      <c r="H15" s="24">
        <f t="shared" si="1"/>
        <v>4358.1400000000003</v>
      </c>
    </row>
    <row r="16" spans="1:18" s="47" customFormat="1">
      <c r="A16" s="50" t="s">
        <v>2273</v>
      </c>
      <c r="B16" s="51" t="s">
        <v>2274</v>
      </c>
      <c r="C16" s="50" t="s">
        <v>2262</v>
      </c>
      <c r="D16" s="52">
        <v>1177.8699999999999</v>
      </c>
      <c r="E16" s="53"/>
      <c r="F16" s="24">
        <f t="shared" si="0"/>
        <v>0</v>
      </c>
      <c r="G16" s="53">
        <v>2</v>
      </c>
      <c r="H16" s="24">
        <f t="shared" si="1"/>
        <v>2355.7399999999998</v>
      </c>
    </row>
    <row r="17" spans="1:8" s="47" customFormat="1">
      <c r="A17" s="50" t="s">
        <v>2275</v>
      </c>
      <c r="B17" s="51" t="s">
        <v>2276</v>
      </c>
      <c r="C17" s="50" t="s">
        <v>2262</v>
      </c>
      <c r="D17" s="52">
        <v>1177.8699999999999</v>
      </c>
      <c r="E17" s="53"/>
      <c r="F17" s="24">
        <f t="shared" ref="F17:F45" si="2">D17*E17</f>
        <v>0</v>
      </c>
      <c r="G17" s="53"/>
      <c r="H17" s="24">
        <f t="shared" ref="H17:H45" si="3">D17*G17</f>
        <v>0</v>
      </c>
    </row>
    <row r="18" spans="1:8" s="47" customFormat="1" ht="51.75" customHeight="1">
      <c r="A18" s="49"/>
      <c r="B18" s="397" t="s">
        <v>2277</v>
      </c>
      <c r="C18" s="398"/>
      <c r="D18" s="398"/>
      <c r="E18" s="398"/>
      <c r="F18" s="398"/>
      <c r="G18" s="398"/>
      <c r="H18" s="399"/>
    </row>
    <row r="19" spans="1:8" s="48" customFormat="1">
      <c r="A19" s="50">
        <v>540100</v>
      </c>
      <c r="B19" s="54" t="s">
        <v>2261</v>
      </c>
      <c r="C19" s="50" t="s">
        <v>2278</v>
      </c>
      <c r="D19" s="52">
        <v>11.2</v>
      </c>
      <c r="E19" s="24"/>
      <c r="F19" s="24">
        <f t="shared" si="2"/>
        <v>0</v>
      </c>
      <c r="G19" s="24"/>
      <c r="H19" s="24">
        <f t="shared" si="3"/>
        <v>0</v>
      </c>
    </row>
    <row r="20" spans="1:8" s="48" customFormat="1">
      <c r="A20" s="50">
        <v>540101</v>
      </c>
      <c r="B20" s="54" t="s">
        <v>2279</v>
      </c>
      <c r="C20" s="50" t="s">
        <v>2278</v>
      </c>
      <c r="D20" s="52">
        <v>13.72</v>
      </c>
      <c r="E20" s="24"/>
      <c r="F20" s="24">
        <f t="shared" si="2"/>
        <v>0</v>
      </c>
      <c r="G20" s="24"/>
      <c r="H20" s="24">
        <f t="shared" si="3"/>
        <v>0</v>
      </c>
    </row>
    <row r="21" spans="1:8" s="48" customFormat="1">
      <c r="A21" s="50">
        <v>540102</v>
      </c>
      <c r="B21" s="54" t="s">
        <v>2280</v>
      </c>
      <c r="C21" s="50" t="s">
        <v>2278</v>
      </c>
      <c r="D21" s="52">
        <v>17.190000000000001</v>
      </c>
      <c r="E21" s="24"/>
      <c r="F21" s="24">
        <f t="shared" si="2"/>
        <v>0</v>
      </c>
      <c r="G21" s="24"/>
      <c r="H21" s="24">
        <f t="shared" si="3"/>
        <v>0</v>
      </c>
    </row>
    <row r="22" spans="1:8" s="48" customFormat="1">
      <c r="A22" s="50">
        <v>540103</v>
      </c>
      <c r="B22" s="54" t="s">
        <v>2281</v>
      </c>
      <c r="C22" s="50" t="s">
        <v>2278</v>
      </c>
      <c r="D22" s="52">
        <v>14.17</v>
      </c>
      <c r="E22" s="24"/>
      <c r="F22" s="24">
        <f t="shared" si="2"/>
        <v>0</v>
      </c>
      <c r="G22" s="24"/>
      <c r="H22" s="24">
        <f t="shared" si="3"/>
        <v>0</v>
      </c>
    </row>
    <row r="23" spans="1:8" s="48" customFormat="1">
      <c r="A23" s="50">
        <v>540104</v>
      </c>
      <c r="B23" s="54" t="s">
        <v>2282</v>
      </c>
      <c r="C23" s="50" t="s">
        <v>2278</v>
      </c>
      <c r="D23" s="52">
        <v>11.46</v>
      </c>
      <c r="E23" s="24"/>
      <c r="F23" s="24">
        <f t="shared" si="2"/>
        <v>0</v>
      </c>
      <c r="G23" s="24"/>
      <c r="H23" s="24">
        <f t="shared" si="3"/>
        <v>0</v>
      </c>
    </row>
    <row r="24" spans="1:8" s="48" customFormat="1" ht="22.5">
      <c r="A24" s="50">
        <v>540105</v>
      </c>
      <c r="B24" s="54" t="s">
        <v>2283</v>
      </c>
      <c r="C24" s="50" t="s">
        <v>2278</v>
      </c>
      <c r="D24" s="52">
        <v>12.08</v>
      </c>
      <c r="E24" s="24"/>
      <c r="F24" s="24">
        <f t="shared" si="2"/>
        <v>0</v>
      </c>
      <c r="G24" s="24"/>
      <c r="H24" s="24">
        <f t="shared" si="3"/>
        <v>0</v>
      </c>
    </row>
    <row r="25" spans="1:8" s="48" customFormat="1">
      <c r="A25" s="50">
        <v>560100</v>
      </c>
      <c r="B25" s="54" t="s">
        <v>2284</v>
      </c>
      <c r="C25" s="50" t="s">
        <v>2278</v>
      </c>
      <c r="D25" s="52">
        <v>11.2</v>
      </c>
      <c r="E25" s="24"/>
      <c r="F25" s="24">
        <f t="shared" si="2"/>
        <v>0</v>
      </c>
      <c r="G25" s="24"/>
      <c r="H25" s="24">
        <f t="shared" si="3"/>
        <v>0</v>
      </c>
    </row>
    <row r="26" spans="1:8" s="48" customFormat="1" ht="22.5">
      <c r="A26" s="50">
        <v>560101</v>
      </c>
      <c r="B26" s="54" t="s">
        <v>2285</v>
      </c>
      <c r="C26" s="50" t="s">
        <v>2278</v>
      </c>
      <c r="D26" s="52" t="s">
        <v>2286</v>
      </c>
      <c r="E26" s="24"/>
      <c r="F26" s="24" t="e">
        <f t="shared" si="2"/>
        <v>#VALUE!</v>
      </c>
      <c r="G26" s="24"/>
      <c r="H26" s="24" t="e">
        <f t="shared" si="3"/>
        <v>#VALUE!</v>
      </c>
    </row>
    <row r="27" spans="1:8" s="48" customFormat="1">
      <c r="A27" s="50">
        <v>560200</v>
      </c>
      <c r="B27" s="54" t="s">
        <v>2287</v>
      </c>
      <c r="C27" s="50" t="s">
        <v>2278</v>
      </c>
      <c r="D27" s="52">
        <v>17.27</v>
      </c>
      <c r="E27" s="24"/>
      <c r="F27" s="24">
        <f t="shared" si="2"/>
        <v>0</v>
      </c>
      <c r="G27" s="24"/>
      <c r="H27" s="24">
        <f t="shared" si="3"/>
        <v>0</v>
      </c>
    </row>
    <row r="28" spans="1:8" s="48" customFormat="1">
      <c r="A28" s="50">
        <v>560800</v>
      </c>
      <c r="B28" s="54" t="s">
        <v>2288</v>
      </c>
      <c r="C28" s="50" t="s">
        <v>2278</v>
      </c>
      <c r="D28" s="52">
        <v>18.78</v>
      </c>
      <c r="E28" s="24"/>
      <c r="F28" s="24">
        <f t="shared" si="2"/>
        <v>0</v>
      </c>
      <c r="G28" s="24"/>
      <c r="H28" s="24">
        <f t="shared" si="3"/>
        <v>0</v>
      </c>
    </row>
    <row r="29" spans="1:8" s="48" customFormat="1">
      <c r="A29" s="50">
        <v>560300</v>
      </c>
      <c r="B29" s="54" t="s">
        <v>2289</v>
      </c>
      <c r="C29" s="50" t="s">
        <v>2278</v>
      </c>
      <c r="D29" s="52">
        <v>12.08</v>
      </c>
      <c r="E29" s="24"/>
      <c r="F29" s="24">
        <f t="shared" si="2"/>
        <v>0</v>
      </c>
      <c r="G29" s="24"/>
      <c r="H29" s="24">
        <f t="shared" si="3"/>
        <v>0</v>
      </c>
    </row>
    <row r="30" spans="1:8" s="48" customFormat="1">
      <c r="A30" s="50">
        <v>560102</v>
      </c>
      <c r="B30" s="54" t="s">
        <v>2290</v>
      </c>
      <c r="C30" s="50" t="s">
        <v>2278</v>
      </c>
      <c r="D30" s="52">
        <v>19.89</v>
      </c>
      <c r="E30" s="24"/>
      <c r="F30" s="24">
        <f t="shared" si="2"/>
        <v>0</v>
      </c>
      <c r="G30" s="24"/>
      <c r="H30" s="24">
        <f t="shared" si="3"/>
        <v>0</v>
      </c>
    </row>
    <row r="31" spans="1:8" s="48" customFormat="1" ht="22.5">
      <c r="A31" s="50">
        <v>560301</v>
      </c>
      <c r="B31" s="54" t="s">
        <v>2291</v>
      </c>
      <c r="C31" s="50" t="s">
        <v>2278</v>
      </c>
      <c r="D31" s="52">
        <v>13.31</v>
      </c>
      <c r="E31" s="24"/>
      <c r="F31" s="24">
        <f t="shared" si="2"/>
        <v>0</v>
      </c>
      <c r="G31" s="24"/>
      <c r="H31" s="24">
        <f t="shared" si="3"/>
        <v>0</v>
      </c>
    </row>
    <row r="32" spans="1:8" s="48" customFormat="1" ht="22.5">
      <c r="A32" s="50">
        <v>510110</v>
      </c>
      <c r="B32" s="54" t="s">
        <v>2292</v>
      </c>
      <c r="C32" s="50" t="s">
        <v>2293</v>
      </c>
      <c r="D32" s="52" t="s">
        <v>2294</v>
      </c>
      <c r="E32" s="24"/>
      <c r="F32" s="24" t="e">
        <f t="shared" si="2"/>
        <v>#VALUE!</v>
      </c>
      <c r="G32" s="24"/>
      <c r="H32" s="24" t="e">
        <f t="shared" si="3"/>
        <v>#VALUE!</v>
      </c>
    </row>
    <row r="33" spans="1:8" s="48" customFormat="1" ht="22.5">
      <c r="A33" s="50">
        <v>510200</v>
      </c>
      <c r="B33" s="54" t="s">
        <v>2295</v>
      </c>
      <c r="C33" s="50" t="s">
        <v>2278</v>
      </c>
      <c r="D33" s="52" t="s">
        <v>2296</v>
      </c>
      <c r="E33" s="24"/>
      <c r="F33" s="24" t="e">
        <f t="shared" si="2"/>
        <v>#VALUE!</v>
      </c>
      <c r="G33" s="24"/>
      <c r="H33" s="24" t="e">
        <f t="shared" si="3"/>
        <v>#VALUE!</v>
      </c>
    </row>
    <row r="34" spans="1:8" s="48" customFormat="1" ht="22.5">
      <c r="A34" s="50">
        <v>510299</v>
      </c>
      <c r="B34" s="54" t="s">
        <v>2297</v>
      </c>
      <c r="C34" s="50" t="s">
        <v>2278</v>
      </c>
      <c r="D34" s="52" t="s">
        <v>2298</v>
      </c>
      <c r="E34" s="24"/>
      <c r="F34" s="24" t="e">
        <f t="shared" si="2"/>
        <v>#VALUE!</v>
      </c>
      <c r="G34" s="24"/>
      <c r="H34" s="24" t="e">
        <f t="shared" si="3"/>
        <v>#VALUE!</v>
      </c>
    </row>
    <row r="35" spans="1:8" s="48" customFormat="1" ht="22.5">
      <c r="A35" s="50">
        <v>510500</v>
      </c>
      <c r="B35" s="54" t="s">
        <v>2299</v>
      </c>
      <c r="C35" s="50" t="s">
        <v>2293</v>
      </c>
      <c r="D35" s="52" t="s">
        <v>2300</v>
      </c>
      <c r="E35" s="24"/>
      <c r="F35" s="24" t="e">
        <f t="shared" si="2"/>
        <v>#VALUE!</v>
      </c>
      <c r="G35" s="24"/>
      <c r="H35" s="24" t="e">
        <f t="shared" si="3"/>
        <v>#VALUE!</v>
      </c>
    </row>
    <row r="36" spans="1:8" s="48" customFormat="1">
      <c r="A36" s="50">
        <v>520100</v>
      </c>
      <c r="B36" s="54" t="s">
        <v>2301</v>
      </c>
      <c r="C36" s="50" t="s">
        <v>2278</v>
      </c>
      <c r="D36" s="52">
        <v>10.66</v>
      </c>
      <c r="E36" s="24"/>
      <c r="F36" s="24">
        <f t="shared" si="2"/>
        <v>0</v>
      </c>
      <c r="G36" s="24"/>
      <c r="H36" s="24">
        <f t="shared" si="3"/>
        <v>0</v>
      </c>
    </row>
    <row r="37" spans="1:8" s="48" customFormat="1">
      <c r="A37" s="50">
        <v>520101</v>
      </c>
      <c r="B37" s="54" t="s">
        <v>2302</v>
      </c>
      <c r="C37" s="50" t="s">
        <v>2278</v>
      </c>
      <c r="D37" s="52">
        <v>20.02</v>
      </c>
      <c r="E37" s="24"/>
      <c r="F37" s="24">
        <f t="shared" si="2"/>
        <v>0</v>
      </c>
      <c r="G37" s="24"/>
      <c r="H37" s="24">
        <f t="shared" si="3"/>
        <v>0</v>
      </c>
    </row>
    <row r="38" spans="1:8" s="48" customFormat="1">
      <c r="A38" s="50">
        <v>520102</v>
      </c>
      <c r="B38" s="54" t="s">
        <v>2303</v>
      </c>
      <c r="C38" s="50" t="s">
        <v>2278</v>
      </c>
      <c r="D38" s="52">
        <v>17.690000000000001</v>
      </c>
      <c r="E38" s="24"/>
      <c r="F38" s="24">
        <f t="shared" si="2"/>
        <v>0</v>
      </c>
      <c r="G38" s="24"/>
      <c r="H38" s="24">
        <f t="shared" si="3"/>
        <v>0</v>
      </c>
    </row>
    <row r="39" spans="1:8" s="48" customFormat="1">
      <c r="A39" s="50">
        <v>521000</v>
      </c>
      <c r="B39" s="54" t="s">
        <v>2272</v>
      </c>
      <c r="C39" s="50" t="s">
        <v>2293</v>
      </c>
      <c r="D39" s="55">
        <v>2950.57</v>
      </c>
      <c r="E39" s="24"/>
      <c r="F39" s="24">
        <f t="shared" si="2"/>
        <v>0</v>
      </c>
      <c r="G39" s="24"/>
      <c r="H39" s="24">
        <f t="shared" si="3"/>
        <v>0</v>
      </c>
    </row>
    <row r="40" spans="1:8" s="48" customFormat="1">
      <c r="A40" s="50">
        <v>510000</v>
      </c>
      <c r="B40" s="54" t="s">
        <v>2304</v>
      </c>
      <c r="C40" s="50" t="s">
        <v>2293</v>
      </c>
      <c r="D40" s="55">
        <v>7928.48</v>
      </c>
      <c r="E40" s="24"/>
      <c r="F40" s="24">
        <f t="shared" si="2"/>
        <v>0</v>
      </c>
      <c r="G40" s="24"/>
      <c r="H40" s="24">
        <f t="shared" si="3"/>
        <v>0</v>
      </c>
    </row>
    <row r="41" spans="1:8" s="48" customFormat="1" ht="22.5">
      <c r="A41" s="50">
        <v>570100</v>
      </c>
      <c r="B41" s="54" t="s">
        <v>2305</v>
      </c>
      <c r="C41" s="50" t="s">
        <v>2293</v>
      </c>
      <c r="D41" s="52" t="s">
        <v>2306</v>
      </c>
      <c r="E41" s="24"/>
      <c r="F41" s="24" t="e">
        <f t="shared" si="2"/>
        <v>#VALUE!</v>
      </c>
      <c r="G41" s="24"/>
      <c r="H41" s="24" t="e">
        <f t="shared" si="3"/>
        <v>#VALUE!</v>
      </c>
    </row>
    <row r="42" spans="1:8" s="48" customFormat="1">
      <c r="A42" s="50">
        <v>580100</v>
      </c>
      <c r="B42" s="54" t="s">
        <v>2307</v>
      </c>
      <c r="C42" s="50" t="s">
        <v>2278</v>
      </c>
      <c r="D42" s="52">
        <v>13.31</v>
      </c>
      <c r="E42" s="24"/>
      <c r="F42" s="24">
        <f t="shared" si="2"/>
        <v>0</v>
      </c>
      <c r="G42" s="24"/>
      <c r="H42" s="24">
        <f t="shared" si="3"/>
        <v>0</v>
      </c>
    </row>
    <row r="43" spans="1:8" s="48" customFormat="1">
      <c r="A43" s="50">
        <v>580101</v>
      </c>
      <c r="B43" s="54" t="s">
        <v>2308</v>
      </c>
      <c r="C43" s="50" t="s">
        <v>2278</v>
      </c>
      <c r="D43" s="52">
        <v>10.23</v>
      </c>
      <c r="E43" s="24"/>
      <c r="F43" s="24">
        <f t="shared" si="2"/>
        <v>0</v>
      </c>
      <c r="G43" s="24"/>
      <c r="H43" s="24">
        <f t="shared" si="3"/>
        <v>0</v>
      </c>
    </row>
    <row r="44" spans="1:8" s="48" customFormat="1">
      <c r="A44" s="50">
        <v>580102</v>
      </c>
      <c r="B44" s="54" t="s">
        <v>2309</v>
      </c>
      <c r="C44" s="50" t="s">
        <v>2278</v>
      </c>
      <c r="D44" s="52">
        <v>12.99</v>
      </c>
      <c r="E44" s="24"/>
      <c r="F44" s="24">
        <f t="shared" si="2"/>
        <v>0</v>
      </c>
      <c r="G44" s="24"/>
      <c r="H44" s="24">
        <f t="shared" si="3"/>
        <v>0</v>
      </c>
    </row>
    <row r="45" spans="1:8" s="48" customFormat="1" ht="22.5">
      <c r="A45" s="50">
        <v>590100</v>
      </c>
      <c r="B45" s="54" t="s">
        <v>2310</v>
      </c>
      <c r="C45" s="50" t="s">
        <v>2278</v>
      </c>
      <c r="D45" s="52">
        <v>26.6</v>
      </c>
      <c r="E45" s="24"/>
      <c r="F45" s="24">
        <f t="shared" si="2"/>
        <v>0</v>
      </c>
      <c r="G45" s="24"/>
      <c r="H45" s="24">
        <f t="shared" si="3"/>
        <v>0</v>
      </c>
    </row>
    <row r="46" spans="1:8" ht="48.75" customHeight="1">
      <c r="A46" s="49"/>
      <c r="B46" s="397" t="s">
        <v>2311</v>
      </c>
      <c r="C46" s="398"/>
      <c r="D46" s="398"/>
      <c r="E46" s="398"/>
      <c r="F46" s="398"/>
      <c r="G46" s="398"/>
      <c r="H46" s="399"/>
    </row>
    <row r="47" spans="1:8">
      <c r="A47" s="50">
        <v>590101</v>
      </c>
      <c r="B47" s="54" t="s">
        <v>2261</v>
      </c>
      <c r="C47" s="50" t="s">
        <v>2278</v>
      </c>
      <c r="D47" s="52">
        <v>6.38</v>
      </c>
      <c r="E47" s="56"/>
      <c r="F47" s="24">
        <f t="shared" ref="F47:F73" si="4">D47*E47</f>
        <v>0</v>
      </c>
      <c r="G47" s="56"/>
      <c r="H47" s="24">
        <f t="shared" ref="H47:H73" si="5">D47*G47</f>
        <v>0</v>
      </c>
    </row>
    <row r="48" spans="1:8">
      <c r="A48" s="50">
        <v>590102</v>
      </c>
      <c r="B48" s="54" t="s">
        <v>2279</v>
      </c>
      <c r="C48" s="50" t="s">
        <v>2278</v>
      </c>
      <c r="D48" s="52">
        <v>7.82</v>
      </c>
      <c r="E48" s="56"/>
      <c r="F48" s="24">
        <f t="shared" si="4"/>
        <v>0</v>
      </c>
      <c r="G48" s="56"/>
      <c r="H48" s="24">
        <f t="shared" si="5"/>
        <v>0</v>
      </c>
    </row>
    <row r="49" spans="1:8">
      <c r="A49" s="50">
        <v>590103</v>
      </c>
      <c r="B49" s="54" t="s">
        <v>2280</v>
      </c>
      <c r="C49" s="50" t="s">
        <v>2278</v>
      </c>
      <c r="D49" s="52">
        <v>9.8000000000000007</v>
      </c>
      <c r="E49" s="56"/>
      <c r="F49" s="24">
        <f t="shared" si="4"/>
        <v>0</v>
      </c>
      <c r="G49" s="56"/>
      <c r="H49" s="24">
        <f t="shared" si="5"/>
        <v>0</v>
      </c>
    </row>
    <row r="50" spans="1:8">
      <c r="A50" s="50">
        <v>590104</v>
      </c>
      <c r="B50" s="54" t="s">
        <v>2281</v>
      </c>
      <c r="C50" s="50" t="s">
        <v>2278</v>
      </c>
      <c r="D50" s="52">
        <v>8.08</v>
      </c>
      <c r="E50" s="57"/>
      <c r="F50" s="24">
        <f t="shared" si="4"/>
        <v>0</v>
      </c>
      <c r="G50" s="57"/>
      <c r="H50" s="24">
        <f t="shared" si="5"/>
        <v>0</v>
      </c>
    </row>
    <row r="51" spans="1:8">
      <c r="A51" s="50">
        <v>590105</v>
      </c>
      <c r="B51" s="54" t="s">
        <v>2282</v>
      </c>
      <c r="C51" s="50" t="s">
        <v>2278</v>
      </c>
      <c r="D51" s="52">
        <v>6.53</v>
      </c>
      <c r="E51" s="57"/>
      <c r="F51" s="24">
        <f t="shared" si="4"/>
        <v>0</v>
      </c>
      <c r="G51" s="57"/>
      <c r="H51" s="24">
        <f t="shared" si="5"/>
        <v>0</v>
      </c>
    </row>
    <row r="52" spans="1:8" ht="22.5">
      <c r="A52" s="50">
        <v>590106</v>
      </c>
      <c r="B52" s="54" t="s">
        <v>2283</v>
      </c>
      <c r="C52" s="50" t="s">
        <v>2278</v>
      </c>
      <c r="D52" s="52">
        <v>6.88</v>
      </c>
      <c r="E52" s="57"/>
      <c r="F52" s="24">
        <f t="shared" si="4"/>
        <v>0</v>
      </c>
      <c r="G52" s="57"/>
      <c r="H52" s="24">
        <f t="shared" si="5"/>
        <v>0</v>
      </c>
    </row>
    <row r="53" spans="1:8">
      <c r="A53" s="50">
        <v>590107</v>
      </c>
      <c r="B53" s="54" t="s">
        <v>2284</v>
      </c>
      <c r="C53" s="50" t="s">
        <v>2278</v>
      </c>
      <c r="D53" s="52">
        <v>6.38</v>
      </c>
      <c r="E53" s="57"/>
      <c r="F53" s="24">
        <f t="shared" si="4"/>
        <v>0</v>
      </c>
      <c r="G53" s="57"/>
      <c r="H53" s="24">
        <f t="shared" si="5"/>
        <v>0</v>
      </c>
    </row>
    <row r="54" spans="1:8" ht="22.5">
      <c r="A54" s="50">
        <v>590108</v>
      </c>
      <c r="B54" s="54" t="s">
        <v>2285</v>
      </c>
      <c r="C54" s="50" t="s">
        <v>2278</v>
      </c>
      <c r="D54" s="52" t="s">
        <v>2312</v>
      </c>
      <c r="E54" s="57"/>
      <c r="F54" s="24" t="e">
        <f t="shared" si="4"/>
        <v>#VALUE!</v>
      </c>
      <c r="G54" s="57"/>
      <c r="H54" s="24" t="e">
        <f t="shared" si="5"/>
        <v>#VALUE!</v>
      </c>
    </row>
    <row r="55" spans="1:8">
      <c r="A55" s="50">
        <v>590109</v>
      </c>
      <c r="B55" s="54" t="s">
        <v>2287</v>
      </c>
      <c r="C55" s="50" t="s">
        <v>2278</v>
      </c>
      <c r="D55" s="52">
        <v>9.84</v>
      </c>
      <c r="E55" s="57"/>
      <c r="F55" s="24">
        <f t="shared" si="4"/>
        <v>0</v>
      </c>
      <c r="G55" s="57"/>
      <c r="H55" s="24">
        <f t="shared" si="5"/>
        <v>0</v>
      </c>
    </row>
    <row r="56" spans="1:8">
      <c r="A56" s="50">
        <v>590110</v>
      </c>
      <c r="B56" s="54" t="s">
        <v>2288</v>
      </c>
      <c r="C56" s="50" t="s">
        <v>2278</v>
      </c>
      <c r="D56" s="52">
        <v>10.7</v>
      </c>
      <c r="E56" s="57"/>
      <c r="F56" s="24">
        <f t="shared" si="4"/>
        <v>0</v>
      </c>
      <c r="G56" s="57"/>
      <c r="H56" s="24">
        <f t="shared" si="5"/>
        <v>0</v>
      </c>
    </row>
    <row r="57" spans="1:8">
      <c r="A57" s="50">
        <v>590111</v>
      </c>
      <c r="B57" s="54" t="s">
        <v>2289</v>
      </c>
      <c r="C57" s="50" t="s">
        <v>2278</v>
      </c>
      <c r="D57" s="52">
        <v>6.88</v>
      </c>
      <c r="E57" s="57"/>
      <c r="F57" s="24">
        <f t="shared" si="4"/>
        <v>0</v>
      </c>
      <c r="G57" s="57"/>
      <c r="H57" s="24">
        <f t="shared" si="5"/>
        <v>0</v>
      </c>
    </row>
    <row r="58" spans="1:8">
      <c r="A58" s="50">
        <v>590112</v>
      </c>
      <c r="B58" s="54" t="s">
        <v>2290</v>
      </c>
      <c r="C58" s="50" t="s">
        <v>2278</v>
      </c>
      <c r="D58" s="52">
        <v>11.34</v>
      </c>
      <c r="E58" s="57"/>
      <c r="F58" s="24">
        <f t="shared" si="4"/>
        <v>0</v>
      </c>
      <c r="G58" s="57"/>
      <c r="H58" s="24">
        <f t="shared" si="5"/>
        <v>0</v>
      </c>
    </row>
    <row r="59" spans="1:8" ht="22.5">
      <c r="A59" s="50">
        <v>590113</v>
      </c>
      <c r="B59" s="54" t="s">
        <v>2291</v>
      </c>
      <c r="C59" s="50" t="s">
        <v>2278</v>
      </c>
      <c r="D59" s="52">
        <v>7.59</v>
      </c>
      <c r="E59" s="57"/>
      <c r="F59" s="24">
        <f t="shared" si="4"/>
        <v>0</v>
      </c>
      <c r="G59" s="57"/>
      <c r="H59" s="24">
        <f t="shared" si="5"/>
        <v>0</v>
      </c>
    </row>
    <row r="60" spans="1:8" ht="22.5">
      <c r="A60" s="50">
        <v>590114</v>
      </c>
      <c r="B60" s="54" t="s">
        <v>2292</v>
      </c>
      <c r="C60" s="50" t="s">
        <v>2293</v>
      </c>
      <c r="D60" s="52" t="s">
        <v>2313</v>
      </c>
      <c r="E60" s="57"/>
      <c r="F60" s="24" t="e">
        <f t="shared" si="4"/>
        <v>#VALUE!</v>
      </c>
      <c r="G60" s="57"/>
      <c r="H60" s="24" t="e">
        <f t="shared" si="5"/>
        <v>#VALUE!</v>
      </c>
    </row>
    <row r="61" spans="1:8" ht="22.5">
      <c r="A61" s="50">
        <v>590115</v>
      </c>
      <c r="B61" s="54" t="s">
        <v>2295</v>
      </c>
      <c r="C61" s="50" t="s">
        <v>2278</v>
      </c>
      <c r="D61" s="52" t="s">
        <v>2314</v>
      </c>
      <c r="E61" s="57"/>
      <c r="F61" s="24" t="e">
        <f t="shared" si="4"/>
        <v>#VALUE!</v>
      </c>
      <c r="G61" s="57"/>
      <c r="H61" s="24" t="e">
        <f t="shared" si="5"/>
        <v>#VALUE!</v>
      </c>
    </row>
    <row r="62" spans="1:8" ht="22.5">
      <c r="A62" s="50">
        <v>590116</v>
      </c>
      <c r="B62" s="54" t="s">
        <v>2297</v>
      </c>
      <c r="C62" s="50" t="s">
        <v>2278</v>
      </c>
      <c r="D62" s="52" t="s">
        <v>2315</v>
      </c>
      <c r="E62" s="57"/>
      <c r="F62" s="24" t="e">
        <f t="shared" si="4"/>
        <v>#VALUE!</v>
      </c>
      <c r="G62" s="57"/>
      <c r="H62" s="24" t="e">
        <f t="shared" si="5"/>
        <v>#VALUE!</v>
      </c>
    </row>
    <row r="63" spans="1:8" ht="22.5">
      <c r="A63" s="50">
        <v>590117</v>
      </c>
      <c r="B63" s="54" t="s">
        <v>2299</v>
      </c>
      <c r="C63" s="50" t="s">
        <v>2293</v>
      </c>
      <c r="D63" s="52" t="s">
        <v>2316</v>
      </c>
      <c r="E63" s="57"/>
      <c r="F63" s="24" t="e">
        <f t="shared" si="4"/>
        <v>#VALUE!</v>
      </c>
      <c r="G63" s="57"/>
      <c r="H63" s="24" t="e">
        <f t="shared" si="5"/>
        <v>#VALUE!</v>
      </c>
    </row>
    <row r="64" spans="1:8">
      <c r="A64" s="50">
        <v>590118</v>
      </c>
      <c r="B64" s="54" t="s">
        <v>2301</v>
      </c>
      <c r="C64" s="50" t="s">
        <v>2278</v>
      </c>
      <c r="D64" s="52">
        <v>6.07</v>
      </c>
      <c r="E64" s="57"/>
      <c r="F64" s="24">
        <f t="shared" si="4"/>
        <v>0</v>
      </c>
      <c r="G64" s="57"/>
      <c r="H64" s="24">
        <f t="shared" si="5"/>
        <v>0</v>
      </c>
    </row>
    <row r="65" spans="1:8">
      <c r="A65" s="50">
        <v>590119</v>
      </c>
      <c r="B65" s="54" t="s">
        <v>2302</v>
      </c>
      <c r="C65" s="50" t="s">
        <v>2278</v>
      </c>
      <c r="D65" s="52">
        <v>11.41</v>
      </c>
      <c r="E65" s="57"/>
      <c r="F65" s="24">
        <f t="shared" si="4"/>
        <v>0</v>
      </c>
      <c r="G65" s="57"/>
      <c r="H65" s="24">
        <f t="shared" si="5"/>
        <v>0</v>
      </c>
    </row>
    <row r="66" spans="1:8">
      <c r="A66" s="50">
        <v>590120</v>
      </c>
      <c r="B66" s="54" t="s">
        <v>2303</v>
      </c>
      <c r="C66" s="50" t="s">
        <v>2278</v>
      </c>
      <c r="D66" s="52">
        <v>10.08</v>
      </c>
      <c r="E66" s="57"/>
      <c r="F66" s="24">
        <f t="shared" si="4"/>
        <v>0</v>
      </c>
      <c r="G66" s="57"/>
      <c r="H66" s="24">
        <f t="shared" si="5"/>
        <v>0</v>
      </c>
    </row>
    <row r="67" spans="1:8">
      <c r="A67" s="50">
        <v>590121</v>
      </c>
      <c r="B67" s="54" t="s">
        <v>2272</v>
      </c>
      <c r="C67" s="50" t="s">
        <v>2293</v>
      </c>
      <c r="D67" s="52">
        <v>1681.83</v>
      </c>
      <c r="E67" s="57"/>
      <c r="F67" s="24">
        <f t="shared" si="4"/>
        <v>0</v>
      </c>
      <c r="G67" s="57"/>
      <c r="H67" s="24">
        <f t="shared" si="5"/>
        <v>0</v>
      </c>
    </row>
    <row r="68" spans="1:8">
      <c r="A68" s="50">
        <v>590122</v>
      </c>
      <c r="B68" s="54" t="s">
        <v>2304</v>
      </c>
      <c r="C68" s="50" t="s">
        <v>2293</v>
      </c>
      <c r="D68" s="52">
        <v>4519.2299999999996</v>
      </c>
      <c r="E68" s="57"/>
      <c r="F68" s="24">
        <f t="shared" si="4"/>
        <v>0</v>
      </c>
      <c r="G68" s="57"/>
      <c r="H68" s="24">
        <f t="shared" si="5"/>
        <v>0</v>
      </c>
    </row>
    <row r="69" spans="1:8" ht="22.5">
      <c r="A69" s="50">
        <v>590123</v>
      </c>
      <c r="B69" s="54" t="s">
        <v>2305</v>
      </c>
      <c r="C69" s="50" t="s">
        <v>2293</v>
      </c>
      <c r="D69" s="52" t="s">
        <v>2317</v>
      </c>
      <c r="E69" s="57"/>
      <c r="F69" s="24" t="e">
        <f t="shared" si="4"/>
        <v>#VALUE!</v>
      </c>
      <c r="G69" s="57"/>
      <c r="H69" s="24" t="e">
        <f t="shared" si="5"/>
        <v>#VALUE!</v>
      </c>
    </row>
    <row r="70" spans="1:8">
      <c r="A70" s="50">
        <v>590124</v>
      </c>
      <c r="B70" s="54" t="s">
        <v>2307</v>
      </c>
      <c r="C70" s="50" t="s">
        <v>2278</v>
      </c>
      <c r="D70" s="52">
        <v>7.59</v>
      </c>
      <c r="E70" s="57"/>
      <c r="F70" s="24">
        <f t="shared" si="4"/>
        <v>0</v>
      </c>
      <c r="G70" s="57"/>
      <c r="H70" s="24">
        <f t="shared" si="5"/>
        <v>0</v>
      </c>
    </row>
    <row r="71" spans="1:8">
      <c r="A71" s="50">
        <v>590125</v>
      </c>
      <c r="B71" s="54" t="s">
        <v>2308</v>
      </c>
      <c r="C71" s="50" t="s">
        <v>2278</v>
      </c>
      <c r="D71" s="52">
        <v>5.83</v>
      </c>
      <c r="E71" s="57"/>
      <c r="F71" s="24">
        <f t="shared" si="4"/>
        <v>0</v>
      </c>
      <c r="G71" s="57"/>
      <c r="H71" s="24">
        <f t="shared" si="5"/>
        <v>0</v>
      </c>
    </row>
    <row r="72" spans="1:8">
      <c r="A72" s="50">
        <v>590126</v>
      </c>
      <c r="B72" s="54" t="s">
        <v>2309</v>
      </c>
      <c r="C72" s="50" t="s">
        <v>2278</v>
      </c>
      <c r="D72" s="52">
        <v>7.4</v>
      </c>
      <c r="E72" s="57"/>
      <c r="F72" s="24">
        <f t="shared" si="4"/>
        <v>0</v>
      </c>
      <c r="G72" s="57"/>
      <c r="H72" s="24">
        <f t="shared" si="5"/>
        <v>0</v>
      </c>
    </row>
    <row r="73" spans="1:8" ht="22.5">
      <c r="A73" s="50">
        <v>590127</v>
      </c>
      <c r="B73" s="54" t="s">
        <v>2310</v>
      </c>
      <c r="C73" s="50" t="s">
        <v>2278</v>
      </c>
      <c r="D73" s="52">
        <v>15.16</v>
      </c>
      <c r="E73" s="57"/>
      <c r="F73" s="24">
        <f t="shared" si="4"/>
        <v>0</v>
      </c>
      <c r="G73" s="57"/>
      <c r="H73" s="24">
        <f t="shared" si="5"/>
        <v>0</v>
      </c>
    </row>
  </sheetData>
  <mergeCells count="10">
    <mergeCell ref="B46:H46"/>
    <mergeCell ref="A6:A8"/>
    <mergeCell ref="B6:B8"/>
    <mergeCell ref="C6:C8"/>
    <mergeCell ref="D6:D8"/>
    <mergeCell ref="E6:H6"/>
    <mergeCell ref="E7:F7"/>
    <mergeCell ref="G7:H7"/>
    <mergeCell ref="B9:H9"/>
    <mergeCell ref="B18:H18"/>
  </mergeCells>
  <pageMargins left="0.23622047244094499" right="0.23622047244094499" top="0.35433070866141703" bottom="0.35433070866141703" header="0.31496062992126" footer="0.31496062992126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9"/>
  <sheetViews>
    <sheetView workbookViewId="0">
      <selection activeCell="K20" sqref="K20"/>
    </sheetView>
  </sheetViews>
  <sheetFormatPr defaultColWidth="9.140625" defaultRowHeight="12.75"/>
  <cols>
    <col min="1" max="1" width="17.28515625" style="22" customWidth="1"/>
    <col min="2" max="2" width="7.85546875" style="22" customWidth="1"/>
    <col min="3" max="3" width="22.7109375" style="22" customWidth="1"/>
    <col min="4" max="4" width="12.5703125" style="22" customWidth="1"/>
    <col min="5" max="5" width="10.85546875" style="22" customWidth="1"/>
    <col min="6" max="6" width="8.85546875" style="22" customWidth="1"/>
    <col min="7" max="7" width="19.28515625" style="22" customWidth="1"/>
    <col min="8" max="8" width="20.28515625" style="22" customWidth="1"/>
    <col min="9" max="9" width="8.85546875" style="22" customWidth="1"/>
    <col min="10" max="10" width="8.7109375" style="22" customWidth="1"/>
    <col min="11" max="11" width="15.42578125" style="22" customWidth="1"/>
    <col min="12" max="16384" width="9.140625" style="22"/>
  </cols>
  <sheetData>
    <row r="1" spans="1:18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18">
      <c r="A2" s="3"/>
      <c r="B2" s="4" t="s">
        <v>24</v>
      </c>
      <c r="C2" s="5">
        <f>Kadar.ode.!C2</f>
        <v>7248261</v>
      </c>
      <c r="D2" s="6"/>
      <c r="E2" s="6"/>
      <c r="F2" s="6"/>
      <c r="G2" s="7"/>
    </row>
    <row r="3" spans="1:18">
      <c r="A3" s="3"/>
      <c r="B3" s="4"/>
      <c r="C3" s="5"/>
      <c r="D3" s="6"/>
      <c r="E3" s="6"/>
      <c r="F3" s="6"/>
      <c r="G3" s="7"/>
    </row>
    <row r="4" spans="1:18" ht="14.25">
      <c r="A4" s="3"/>
      <c r="B4" s="4" t="s">
        <v>2318</v>
      </c>
      <c r="C4" s="8" t="s">
        <v>19</v>
      </c>
      <c r="D4" s="9"/>
      <c r="E4" s="9"/>
      <c r="F4" s="9"/>
      <c r="G4" s="10"/>
    </row>
    <row r="5" spans="1:18" ht="15.75">
      <c r="J5" s="1"/>
      <c r="K5" s="1"/>
      <c r="L5" s="40"/>
      <c r="M5" s="40"/>
    </row>
    <row r="6" spans="1:18" ht="12.75" customHeight="1">
      <c r="A6" s="389" t="s">
        <v>2319</v>
      </c>
      <c r="B6" s="389" t="s">
        <v>2320</v>
      </c>
      <c r="C6" s="389" t="s">
        <v>2321</v>
      </c>
      <c r="D6" s="389" t="s">
        <v>2322</v>
      </c>
      <c r="E6" s="389" t="s">
        <v>2323</v>
      </c>
      <c r="F6" s="401" t="s">
        <v>142</v>
      </c>
      <c r="G6" s="401"/>
      <c r="H6" s="401"/>
      <c r="I6" s="401" t="s">
        <v>143</v>
      </c>
      <c r="J6" s="401"/>
      <c r="K6" s="401"/>
      <c r="L6" s="40"/>
      <c r="M6" s="40"/>
    </row>
    <row r="7" spans="1:18" ht="22.5">
      <c r="A7" s="389"/>
      <c r="B7" s="389"/>
      <c r="C7" s="389"/>
      <c r="D7" s="389"/>
      <c r="E7" s="389"/>
      <c r="F7" s="24" t="s">
        <v>2257</v>
      </c>
      <c r="G7" s="16" t="s">
        <v>2324</v>
      </c>
      <c r="H7" s="25" t="s">
        <v>2325</v>
      </c>
      <c r="I7" s="24" t="s">
        <v>2257</v>
      </c>
      <c r="J7" s="16" t="s">
        <v>2324</v>
      </c>
      <c r="K7" s="25" t="s">
        <v>2325</v>
      </c>
    </row>
    <row r="8" spans="1:18">
      <c r="A8" s="26" t="s">
        <v>2326</v>
      </c>
      <c r="B8" s="26"/>
      <c r="C8" s="26"/>
      <c r="D8" s="26"/>
      <c r="E8" s="26"/>
      <c r="F8" s="26"/>
      <c r="G8" s="27"/>
      <c r="H8" s="28"/>
      <c r="I8" s="41"/>
      <c r="J8" s="42"/>
      <c r="K8" s="28">
        <v>10000</v>
      </c>
    </row>
    <row r="9" spans="1:18" ht="11.1" customHeight="1">
      <c r="A9" s="29"/>
      <c r="B9" s="29"/>
      <c r="C9" s="29"/>
      <c r="D9" s="29"/>
      <c r="E9" s="29"/>
      <c r="F9" s="29"/>
      <c r="G9" s="29"/>
      <c r="H9" s="30"/>
      <c r="I9" s="29"/>
      <c r="J9" s="17"/>
      <c r="K9" s="30"/>
    </row>
    <row r="10" spans="1:18" ht="11.1" customHeight="1">
      <c r="A10" s="29"/>
      <c r="B10" s="29"/>
      <c r="C10" s="29"/>
      <c r="D10" s="29"/>
      <c r="E10" s="29"/>
      <c r="F10" s="29"/>
      <c r="G10" s="29"/>
      <c r="H10" s="31"/>
      <c r="I10" s="29"/>
      <c r="J10" s="17"/>
      <c r="K10" s="31"/>
      <c r="Q10" s="45"/>
      <c r="R10" s="45"/>
    </row>
    <row r="11" spans="1:18" ht="15">
      <c r="A11" s="26" t="s">
        <v>2327</v>
      </c>
      <c r="B11" s="26"/>
      <c r="C11" s="26"/>
      <c r="D11" s="26"/>
      <c r="E11" s="26"/>
      <c r="F11" s="26"/>
      <c r="G11" s="27"/>
      <c r="H11" s="28"/>
      <c r="I11" s="41"/>
      <c r="J11" s="42"/>
      <c r="K11" s="28"/>
      <c r="Q11" s="45"/>
      <c r="R11" s="45"/>
    </row>
    <row r="12" spans="1:18" ht="11.1" customHeight="1">
      <c r="A12" s="29"/>
      <c r="B12" s="29"/>
      <c r="C12" s="29"/>
      <c r="D12" s="29"/>
      <c r="E12" s="29"/>
      <c r="F12" s="29"/>
      <c r="G12" s="29"/>
      <c r="H12" s="30"/>
      <c r="I12" s="29"/>
      <c r="J12" s="17"/>
      <c r="K12" s="30"/>
      <c r="Q12" s="45"/>
      <c r="R12" s="45"/>
    </row>
    <row r="13" spans="1:18" ht="11.1" customHeight="1">
      <c r="A13" s="29"/>
      <c r="B13" s="29"/>
      <c r="C13" s="29"/>
      <c r="D13" s="29"/>
      <c r="E13" s="29"/>
      <c r="F13" s="29"/>
      <c r="G13" s="29"/>
      <c r="H13" s="31"/>
      <c r="I13" s="29"/>
      <c r="J13" s="17"/>
      <c r="K13" s="31"/>
      <c r="Q13" s="45"/>
      <c r="R13" s="45"/>
    </row>
    <row r="14" spans="1:18" ht="15">
      <c r="A14" s="26" t="s">
        <v>2328</v>
      </c>
      <c r="B14" s="26"/>
      <c r="C14" s="26"/>
      <c r="D14" s="26"/>
      <c r="E14" s="26"/>
      <c r="F14" s="26"/>
      <c r="G14" s="27"/>
      <c r="H14" s="28"/>
      <c r="I14" s="41"/>
      <c r="J14" s="42"/>
      <c r="K14" s="28"/>
      <c r="Q14" s="45"/>
      <c r="R14" s="45"/>
    </row>
    <row r="15" spans="1:18" ht="11.1" customHeight="1">
      <c r="A15" s="29"/>
      <c r="B15" s="29"/>
      <c r="C15" s="29"/>
      <c r="D15" s="29"/>
      <c r="E15" s="29"/>
      <c r="F15" s="29"/>
      <c r="G15" s="29"/>
      <c r="H15" s="30"/>
      <c r="I15" s="29"/>
      <c r="J15" s="17"/>
      <c r="K15" s="30"/>
    </row>
    <row r="16" spans="1:18" ht="11.1" customHeight="1">
      <c r="A16" s="29"/>
      <c r="B16" s="29"/>
      <c r="C16" s="29"/>
      <c r="D16" s="29"/>
      <c r="E16" s="29"/>
      <c r="F16" s="29"/>
      <c r="G16" s="29"/>
      <c r="H16" s="32"/>
      <c r="I16" s="29"/>
      <c r="J16" s="17"/>
      <c r="K16" s="32"/>
    </row>
    <row r="17" spans="1:14">
      <c r="A17" s="33" t="s">
        <v>2329</v>
      </c>
      <c r="B17" s="33"/>
      <c r="C17" s="33"/>
      <c r="D17" s="33"/>
      <c r="E17" s="33"/>
      <c r="F17" s="33"/>
      <c r="G17" s="33"/>
      <c r="H17" s="34"/>
      <c r="I17" s="43"/>
      <c r="J17" s="44"/>
      <c r="K17" s="358">
        <v>500000</v>
      </c>
    </row>
    <row r="18" spans="1:14" ht="11.1" customHeight="1">
      <c r="A18" s="29"/>
      <c r="B18" s="29"/>
      <c r="C18" s="29"/>
      <c r="D18" s="29"/>
      <c r="E18" s="29"/>
      <c r="F18" s="29"/>
      <c r="G18" s="29"/>
      <c r="H18" s="32"/>
      <c r="I18" s="29"/>
      <c r="J18" s="17"/>
      <c r="K18" s="359"/>
    </row>
    <row r="19" spans="1:14" ht="11.1" customHeight="1">
      <c r="A19" s="286" t="s">
        <v>2430</v>
      </c>
      <c r="B19" s="29"/>
      <c r="C19" s="29"/>
      <c r="D19" s="29"/>
      <c r="E19" s="29"/>
      <c r="F19" s="29"/>
      <c r="G19" s="29"/>
      <c r="H19" s="32"/>
      <c r="I19" s="29"/>
      <c r="J19" s="17"/>
      <c r="K19" s="359">
        <v>8000000</v>
      </c>
    </row>
    <row r="20" spans="1:14" ht="11.1" customHeight="1">
      <c r="A20" s="29"/>
      <c r="B20" s="29"/>
      <c r="C20" s="29"/>
      <c r="D20" s="29"/>
      <c r="E20" s="29"/>
      <c r="F20" s="29"/>
      <c r="G20" s="29"/>
      <c r="H20" s="29"/>
      <c r="I20" s="29"/>
      <c r="J20" s="17"/>
      <c r="K20" s="17"/>
    </row>
    <row r="21" spans="1:14" ht="11.1" customHeight="1">
      <c r="A21" s="29"/>
      <c r="B21" s="29"/>
      <c r="C21" s="29"/>
      <c r="D21" s="29"/>
      <c r="E21" s="29"/>
      <c r="F21" s="29"/>
      <c r="G21" s="29"/>
      <c r="H21" s="31"/>
      <c r="I21" s="29"/>
      <c r="J21" s="17"/>
      <c r="K21" s="31"/>
    </row>
    <row r="22" spans="1:14">
      <c r="A22" s="26" t="s">
        <v>2330</v>
      </c>
      <c r="B22" s="26"/>
      <c r="C22" s="26"/>
      <c r="D22" s="26"/>
      <c r="E22" s="26"/>
      <c r="F22" s="26"/>
      <c r="G22" s="27"/>
      <c r="H22" s="28"/>
      <c r="I22" s="41"/>
      <c r="J22" s="42"/>
      <c r="K22" s="28"/>
    </row>
    <row r="23" spans="1:14" ht="13.5" customHeight="1">
      <c r="A23" s="26" t="s">
        <v>2331</v>
      </c>
      <c r="B23" s="29" t="s">
        <v>2332</v>
      </c>
      <c r="C23" s="35"/>
      <c r="D23" s="35"/>
      <c r="E23" s="35"/>
      <c r="F23" s="35"/>
      <c r="G23" s="35"/>
      <c r="H23" s="276"/>
      <c r="I23" s="277"/>
      <c r="J23" s="278"/>
      <c r="K23" s="276">
        <v>1379438.21</v>
      </c>
    </row>
    <row r="24" spans="1:14" ht="13.5" customHeight="1">
      <c r="A24" s="26" t="s">
        <v>2333</v>
      </c>
      <c r="B24" s="29" t="s">
        <v>2334</v>
      </c>
      <c r="C24" s="35"/>
      <c r="D24" s="35"/>
      <c r="E24" s="35"/>
      <c r="F24" s="35"/>
      <c r="G24" s="35"/>
      <c r="H24" s="279"/>
      <c r="I24" s="277"/>
      <c r="J24" s="278"/>
      <c r="K24" s="279">
        <v>6281432.5</v>
      </c>
    </row>
    <row r="25" spans="1:14" ht="13.5" customHeight="1">
      <c r="A25" s="26" t="s">
        <v>2335</v>
      </c>
      <c r="B25" s="29" t="s">
        <v>2336</v>
      </c>
      <c r="C25" s="35"/>
      <c r="D25" s="35"/>
      <c r="E25" s="35"/>
      <c r="F25" s="35"/>
      <c r="G25" s="35"/>
      <c r="H25" s="279"/>
      <c r="I25" s="277"/>
      <c r="J25" s="278"/>
      <c r="K25" s="279">
        <v>3012581.17</v>
      </c>
    </row>
    <row r="26" spans="1:14" ht="13.5" customHeight="1">
      <c r="A26" s="26" t="s">
        <v>2337</v>
      </c>
      <c r="B26" s="29" t="s">
        <v>2338</v>
      </c>
      <c r="C26" s="35"/>
      <c r="D26" s="35"/>
      <c r="E26" s="35"/>
      <c r="F26" s="35"/>
      <c r="G26" s="35"/>
      <c r="H26" s="279"/>
      <c r="I26" s="277"/>
      <c r="J26" s="278"/>
      <c r="K26" s="279">
        <v>429641.14</v>
      </c>
    </row>
    <row r="27" spans="1:14">
      <c r="A27" s="26" t="s">
        <v>2339</v>
      </c>
      <c r="B27" s="29" t="s">
        <v>2340</v>
      </c>
      <c r="C27" s="35"/>
      <c r="D27" s="35"/>
      <c r="E27" s="35"/>
      <c r="F27" s="35"/>
      <c r="G27" s="35"/>
      <c r="H27" s="279"/>
      <c r="I27" s="277"/>
      <c r="J27" s="278"/>
      <c r="K27" s="279"/>
    </row>
    <row r="28" spans="1:14" ht="13.5" customHeight="1">
      <c r="A28" s="26" t="s">
        <v>2341</v>
      </c>
      <c r="B28" s="29" t="s">
        <v>2342</v>
      </c>
      <c r="C28" s="35"/>
      <c r="D28" s="35"/>
      <c r="E28" s="35"/>
      <c r="F28" s="35"/>
      <c r="G28" s="35"/>
      <c r="H28" s="279"/>
      <c r="I28" s="277"/>
      <c r="J28" s="278"/>
      <c r="K28" s="279">
        <v>3076665.38</v>
      </c>
    </row>
    <row r="29" spans="1:14" ht="13.5" customHeight="1">
      <c r="A29" s="26" t="s">
        <v>2343</v>
      </c>
      <c r="B29" s="29" t="s">
        <v>2344</v>
      </c>
      <c r="C29" s="35"/>
      <c r="D29" s="35"/>
      <c r="E29" s="35"/>
      <c r="F29" s="35"/>
      <c r="G29" s="35"/>
      <c r="H29" s="279"/>
      <c r="I29" s="277"/>
      <c r="J29" s="278"/>
      <c r="K29" s="279">
        <v>9105479.0999999996</v>
      </c>
    </row>
    <row r="30" spans="1:14" ht="13.5" customHeight="1">
      <c r="A30" s="26" t="s">
        <v>2345</v>
      </c>
      <c r="B30" s="29" t="s">
        <v>2346</v>
      </c>
      <c r="C30" s="35"/>
      <c r="D30" s="35"/>
      <c r="E30" s="35"/>
      <c r="F30" s="35"/>
      <c r="G30" s="35"/>
      <c r="H30" s="279"/>
      <c r="I30" s="277"/>
      <c r="J30" s="278"/>
      <c r="K30" s="279"/>
    </row>
    <row r="31" spans="1:14" ht="13.5" customHeight="1">
      <c r="A31" s="26" t="s">
        <v>2347</v>
      </c>
      <c r="B31" s="29" t="s">
        <v>2348</v>
      </c>
      <c r="C31" s="35"/>
      <c r="D31" s="35"/>
      <c r="E31" s="35"/>
      <c r="F31" s="35"/>
      <c r="G31" s="35"/>
      <c r="H31" s="279"/>
      <c r="I31" s="277"/>
      <c r="J31" s="278"/>
      <c r="K31" s="279">
        <v>315300.15999999997</v>
      </c>
    </row>
    <row r="32" spans="1:14" ht="13.5" customHeight="1">
      <c r="A32" s="26" t="s">
        <v>2349</v>
      </c>
      <c r="B32" s="29" t="s">
        <v>2350</v>
      </c>
      <c r="C32" s="35"/>
      <c r="D32" s="35"/>
      <c r="E32" s="35"/>
      <c r="F32" s="35"/>
      <c r="G32" s="35"/>
      <c r="H32" s="279"/>
      <c r="I32" s="277"/>
      <c r="J32" s="278"/>
      <c r="K32" s="279">
        <v>472950.24</v>
      </c>
      <c r="N32" s="22">
        <v>8</v>
      </c>
    </row>
    <row r="33" spans="1:11" ht="13.5" customHeight="1">
      <c r="A33" s="26" t="s">
        <v>2351</v>
      </c>
      <c r="B33" s="29" t="s">
        <v>2352</v>
      </c>
      <c r="C33" s="35"/>
      <c r="D33" s="35"/>
      <c r="E33" s="35"/>
      <c r="F33" s="35"/>
      <c r="G33" s="35"/>
      <c r="H33" s="279"/>
      <c r="I33" s="277"/>
      <c r="J33" s="277"/>
      <c r="K33" s="279">
        <v>23671.16</v>
      </c>
    </row>
    <row r="34" spans="1:11" ht="13.5" customHeight="1">
      <c r="A34" s="26" t="s">
        <v>2353</v>
      </c>
      <c r="B34" s="29" t="s">
        <v>2354</v>
      </c>
      <c r="C34" s="35"/>
      <c r="D34" s="35"/>
      <c r="E34" s="35"/>
      <c r="F34" s="35"/>
      <c r="G34" s="35"/>
      <c r="H34" s="279"/>
      <c r="I34" s="277"/>
      <c r="J34" s="277"/>
      <c r="K34" s="279">
        <v>4234206.96</v>
      </c>
    </row>
    <row r="35" spans="1:11" ht="13.5" customHeight="1">
      <c r="A35" s="26" t="s">
        <v>2355</v>
      </c>
      <c r="B35" s="29" t="s">
        <v>2356</v>
      </c>
      <c r="C35" s="35"/>
      <c r="D35" s="35"/>
      <c r="E35" s="35"/>
      <c r="F35" s="35"/>
      <c r="G35" s="35"/>
      <c r="H35" s="279"/>
      <c r="I35" s="277"/>
      <c r="J35" s="277"/>
      <c r="K35" s="279"/>
    </row>
    <row r="36" spans="1:11">
      <c r="A36" s="26" t="s">
        <v>2357</v>
      </c>
      <c r="B36" s="29" t="s">
        <v>2358</v>
      </c>
      <c r="C36" s="35"/>
      <c r="D36" s="35"/>
      <c r="E36" s="35"/>
      <c r="F36" s="35"/>
      <c r="G36" s="35"/>
      <c r="H36" s="280"/>
      <c r="I36" s="277"/>
      <c r="J36" s="277"/>
      <c r="K36" s="280">
        <v>25633.98</v>
      </c>
    </row>
    <row r="37" spans="1:11" ht="14.25">
      <c r="A37" s="36" t="s">
        <v>107</v>
      </c>
      <c r="B37" s="37"/>
      <c r="C37" s="37"/>
      <c r="D37" s="37"/>
      <c r="E37" s="37"/>
      <c r="F37" s="38"/>
      <c r="G37" s="39"/>
      <c r="H37" s="281">
        <f>SUM(H23:H36)</f>
        <v>0</v>
      </c>
      <c r="I37" s="282"/>
      <c r="J37" s="283"/>
      <c r="K37" s="284">
        <f>SUM(K23:K36)</f>
        <v>28357000</v>
      </c>
    </row>
    <row r="39" spans="1:11" s="1" customFormat="1" ht="15.75"/>
  </sheetData>
  <mergeCells count="7">
    <mergeCell ref="F6:H6"/>
    <mergeCell ref="I6:K6"/>
    <mergeCell ref="A6:A7"/>
    <mergeCell ref="B6:B7"/>
    <mergeCell ref="C6:C7"/>
    <mergeCell ref="D6:D7"/>
    <mergeCell ref="E6:E7"/>
  </mergeCells>
  <pageMargins left="0.23622047244094499" right="0.23622047244094499" top="0.74803149606299202" bottom="0.74803149606299202" header="0.31496062992126" footer="0.31496062992126"/>
  <pageSetup paperSize="9" fitToHeight="0" orientation="landscape" r:id="rId1"/>
  <headerFooter alignWithMargins="0">
    <oddFooter>&amp;R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workbookViewId="0">
      <selection activeCell="D13" sqref="D13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7109375" style="2" customWidth="1"/>
    <col min="4" max="4" width="12.5703125" style="2" customWidth="1"/>
    <col min="5" max="16384" width="9.140625" style="2"/>
  </cols>
  <sheetData>
    <row r="1" spans="1:7" s="1" customFormat="1" ht="15.75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7" s="1" customFormat="1" ht="15.75">
      <c r="A2" s="3"/>
      <c r="B2" s="4" t="s">
        <v>24</v>
      </c>
      <c r="C2" s="5">
        <f>Kadar.ode.!C2</f>
        <v>7248261</v>
      </c>
      <c r="D2" s="6"/>
      <c r="E2" s="6"/>
      <c r="F2" s="6"/>
      <c r="G2" s="7"/>
    </row>
    <row r="3" spans="1:7" s="1" customFormat="1" ht="15.75">
      <c r="A3" s="3"/>
      <c r="B3" s="4"/>
      <c r="C3" s="5"/>
      <c r="D3" s="6"/>
      <c r="E3" s="6"/>
      <c r="F3" s="6"/>
      <c r="G3" s="7"/>
    </row>
    <row r="4" spans="1:7" ht="14.25">
      <c r="A4" s="3"/>
      <c r="B4" s="4" t="s">
        <v>2359</v>
      </c>
      <c r="C4" s="8" t="s">
        <v>20</v>
      </c>
      <c r="D4" s="9"/>
      <c r="E4" s="9"/>
      <c r="F4" s="9"/>
      <c r="G4" s="10"/>
    </row>
    <row r="5" spans="1:7" ht="15.75">
      <c r="A5" s="11"/>
      <c r="B5" s="12"/>
      <c r="C5" s="13"/>
      <c r="D5" s="14"/>
    </row>
    <row r="6" spans="1:7" ht="12.75">
      <c r="A6" s="367" t="s">
        <v>2360</v>
      </c>
      <c r="B6" s="389" t="s">
        <v>2361</v>
      </c>
      <c r="C6" s="389" t="s">
        <v>2325</v>
      </c>
      <c r="D6" s="389"/>
    </row>
    <row r="7" spans="1:7" ht="22.5">
      <c r="A7" s="367"/>
      <c r="B7" s="389"/>
      <c r="C7" s="298" t="s">
        <v>2421</v>
      </c>
      <c r="D7" s="298" t="s">
        <v>2422</v>
      </c>
    </row>
    <row r="8" spans="1:7">
      <c r="A8" s="18" t="s">
        <v>2362</v>
      </c>
      <c r="B8" s="19" t="s">
        <v>2363</v>
      </c>
      <c r="C8" s="285"/>
      <c r="D8" s="285"/>
    </row>
    <row r="9" spans="1:7">
      <c r="A9" s="20" t="s">
        <v>2364</v>
      </c>
      <c r="B9" s="19" t="s">
        <v>2365</v>
      </c>
      <c r="C9" s="285"/>
      <c r="D9" s="285"/>
    </row>
    <row r="10" spans="1:7" s="1" customFormat="1" ht="23.25">
      <c r="A10" s="21" t="s">
        <v>2387</v>
      </c>
      <c r="B10" s="19" t="s">
        <v>2388</v>
      </c>
      <c r="C10" s="285"/>
      <c r="D10" s="285">
        <v>4582000</v>
      </c>
    </row>
    <row r="11" spans="1:7" s="1" customFormat="1" ht="23.25">
      <c r="A11" s="18" t="s">
        <v>2366</v>
      </c>
      <c r="B11" s="19" t="s">
        <v>2389</v>
      </c>
      <c r="C11" s="285"/>
      <c r="D11" s="285">
        <v>534000</v>
      </c>
    </row>
    <row r="12" spans="1:7">
      <c r="A12" s="56"/>
      <c r="B12" s="360" t="s">
        <v>107</v>
      </c>
      <c r="C12" s="56"/>
      <c r="D12" s="361">
        <f>SUM(D10:D11)</f>
        <v>5116000</v>
      </c>
    </row>
  </sheetData>
  <mergeCells count="3">
    <mergeCell ref="C6:D6"/>
    <mergeCell ref="A6:A7"/>
    <mergeCell ref="B6:B7"/>
  </mergeCells>
  <pageMargins left="0.25" right="0.25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topLeftCell="B1" workbookViewId="0">
      <selection activeCell="I14" sqref="I14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7109375" style="2" customWidth="1"/>
    <col min="4" max="4" width="12.5703125" style="2" customWidth="1"/>
    <col min="5" max="16384" width="9.140625" style="2"/>
  </cols>
  <sheetData>
    <row r="1" spans="1:7" s="1" customFormat="1" ht="15.75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7" s="1" customFormat="1" ht="15.75">
      <c r="A2" s="3"/>
      <c r="B2" s="4" t="s">
        <v>24</v>
      </c>
      <c r="C2" s="5">
        <f>Kadar.ode.!C2</f>
        <v>7248261</v>
      </c>
      <c r="D2" s="6"/>
      <c r="E2" s="6"/>
      <c r="F2" s="6"/>
      <c r="G2" s="7"/>
    </row>
    <row r="3" spans="1:7" s="1" customFormat="1" ht="15.75">
      <c r="A3" s="3"/>
      <c r="B3" s="4"/>
      <c r="C3" s="5"/>
      <c r="D3" s="6"/>
      <c r="E3" s="6"/>
      <c r="F3" s="6"/>
      <c r="G3" s="7"/>
    </row>
    <row r="4" spans="1:7" ht="14.25">
      <c r="A4" s="3"/>
      <c r="B4" s="4" t="s">
        <v>2367</v>
      </c>
      <c r="C4" s="8" t="s">
        <v>21</v>
      </c>
      <c r="D4" s="9"/>
      <c r="E4" s="9"/>
      <c r="F4" s="9"/>
      <c r="G4" s="10"/>
    </row>
    <row r="5" spans="1:7" ht="15.75">
      <c r="A5" s="11"/>
      <c r="B5" s="12"/>
      <c r="C5" s="13"/>
      <c r="D5" s="14"/>
    </row>
    <row r="6" spans="1:7" ht="12.75">
      <c r="A6" s="404" t="s">
        <v>2360</v>
      </c>
      <c r="B6" s="403" t="s">
        <v>21</v>
      </c>
      <c r="C6" s="403" t="s">
        <v>2325</v>
      </c>
      <c r="D6" s="403"/>
    </row>
    <row r="7" spans="1:7" ht="22.5">
      <c r="A7" s="404"/>
      <c r="B7" s="403"/>
      <c r="C7" s="305" t="s">
        <v>2421</v>
      </c>
      <c r="D7" s="305" t="s">
        <v>2422</v>
      </c>
    </row>
    <row r="8" spans="1:7">
      <c r="A8" s="15"/>
      <c r="B8" s="292" t="s">
        <v>2368</v>
      </c>
      <c r="C8" s="293">
        <f>SUM(C9:C10)</f>
        <v>0</v>
      </c>
      <c r="D8" s="293">
        <f>SUM(D9:D10)</f>
        <v>21811000</v>
      </c>
    </row>
    <row r="9" spans="1:7">
      <c r="A9" s="15"/>
      <c r="B9" s="294" t="s">
        <v>2369</v>
      </c>
      <c r="C9" s="293"/>
      <c r="D9" s="293">
        <v>20720000</v>
      </c>
    </row>
    <row r="10" spans="1:7" s="1" customFormat="1" ht="24" customHeight="1">
      <c r="A10" s="15"/>
      <c r="B10" s="292" t="s">
        <v>2370</v>
      </c>
      <c r="C10" s="293"/>
      <c r="D10" s="293">
        <v>1091000</v>
      </c>
    </row>
  </sheetData>
  <mergeCells count="3">
    <mergeCell ref="C6:D6"/>
    <mergeCell ref="A6:A7"/>
    <mergeCell ref="B6:B7"/>
  </mergeCells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4"/>
  <sheetViews>
    <sheetView workbookViewId="0">
      <selection activeCell="Z10" sqref="Z10"/>
    </sheetView>
  </sheetViews>
  <sheetFormatPr defaultColWidth="9.140625" defaultRowHeight="15.75"/>
  <cols>
    <col min="1" max="1" width="21.42578125" style="183" customWidth="1"/>
    <col min="2" max="2" width="5.85546875" style="183" customWidth="1"/>
    <col min="3" max="3" width="7.85546875" style="183" customWidth="1"/>
    <col min="4" max="4" width="6.5703125" style="183" customWidth="1"/>
    <col min="5" max="11" width="4" style="183" customWidth="1"/>
    <col min="12" max="14" width="4" style="234" customWidth="1"/>
    <col min="15" max="15" width="4" style="237" customWidth="1"/>
    <col min="16" max="17" width="4" style="183" customWidth="1"/>
    <col min="18" max="19" width="4" style="234" customWidth="1"/>
    <col min="20" max="20" width="4" style="237" customWidth="1"/>
    <col min="21" max="22" width="4" style="183" customWidth="1"/>
    <col min="23" max="23" width="4" style="199" customWidth="1"/>
    <col min="24" max="30" width="4" style="183" customWidth="1"/>
    <col min="31" max="31" width="4.140625" style="183" customWidth="1"/>
    <col min="32" max="32" width="4" style="183" customWidth="1"/>
    <col min="33" max="16384" width="9.140625" style="183"/>
  </cols>
  <sheetData>
    <row r="1" spans="1:32" ht="15.75" customHeight="1">
      <c r="A1" s="240"/>
      <c r="B1" s="241" t="s">
        <v>22</v>
      </c>
      <c r="C1" s="5" t="s">
        <v>23</v>
      </c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58"/>
    </row>
    <row r="2" spans="1:32" ht="15.75" customHeight="1">
      <c r="A2" s="240"/>
      <c r="B2" s="241" t="s">
        <v>24</v>
      </c>
      <c r="C2" s="243">
        <v>7248261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58"/>
    </row>
    <row r="3" spans="1:32">
      <c r="A3" s="240"/>
      <c r="B3" s="241" t="s">
        <v>25</v>
      </c>
      <c r="C3" s="5" t="s">
        <v>2418</v>
      </c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58"/>
    </row>
    <row r="4" spans="1:32">
      <c r="A4" s="240"/>
      <c r="B4" s="241" t="s">
        <v>26</v>
      </c>
      <c r="C4" s="8" t="s">
        <v>7</v>
      </c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59"/>
    </row>
    <row r="5" spans="1:32" ht="12.75" customHeight="1">
      <c r="A5" s="11"/>
      <c r="C5" s="184"/>
    </row>
    <row r="6" spans="1:32" s="239" customFormat="1" ht="34.5" customHeight="1">
      <c r="A6" s="368" t="s">
        <v>27</v>
      </c>
      <c r="B6" s="366" t="s">
        <v>2419</v>
      </c>
      <c r="C6" s="366" t="s">
        <v>2420</v>
      </c>
      <c r="D6" s="366" t="s">
        <v>28</v>
      </c>
      <c r="E6" s="367" t="s">
        <v>29</v>
      </c>
      <c r="F6" s="367"/>
      <c r="G6" s="367"/>
      <c r="H6" s="367"/>
      <c r="I6" s="368" t="s">
        <v>30</v>
      </c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7" t="s">
        <v>31</v>
      </c>
      <c r="AE6" s="367"/>
      <c r="AF6" s="367"/>
    </row>
    <row r="7" spans="1:32" ht="47.25" customHeight="1">
      <c r="A7" s="368"/>
      <c r="B7" s="366"/>
      <c r="C7" s="366"/>
      <c r="D7" s="366"/>
      <c r="E7" s="366" t="s">
        <v>32</v>
      </c>
      <c r="F7" s="366" t="s">
        <v>33</v>
      </c>
      <c r="G7" s="366" t="s">
        <v>34</v>
      </c>
      <c r="H7" s="370" t="s">
        <v>35</v>
      </c>
      <c r="I7" s="366" t="s">
        <v>36</v>
      </c>
      <c r="J7" s="366" t="s">
        <v>37</v>
      </c>
      <c r="K7" s="366" t="s">
        <v>38</v>
      </c>
      <c r="L7" s="369" t="s">
        <v>39</v>
      </c>
      <c r="M7" s="369"/>
      <c r="N7" s="369"/>
      <c r="O7" s="369"/>
      <c r="P7" s="369"/>
      <c r="Q7" s="366" t="s">
        <v>40</v>
      </c>
      <c r="R7" s="366" t="s">
        <v>41</v>
      </c>
      <c r="S7" s="367" t="s">
        <v>42</v>
      </c>
      <c r="T7" s="367"/>
      <c r="U7" s="367"/>
      <c r="V7" s="367"/>
      <c r="W7" s="367"/>
      <c r="X7" s="367"/>
      <c r="Y7" s="366" t="s">
        <v>43</v>
      </c>
      <c r="Z7" s="366" t="s">
        <v>44</v>
      </c>
      <c r="AA7" s="366" t="s">
        <v>45</v>
      </c>
      <c r="AB7" s="366" t="s">
        <v>46</v>
      </c>
      <c r="AC7" s="366" t="s">
        <v>47</v>
      </c>
      <c r="AD7" s="367"/>
      <c r="AE7" s="367"/>
      <c r="AF7" s="367"/>
    </row>
    <row r="8" spans="1:32" ht="87" customHeight="1">
      <c r="A8" s="368"/>
      <c r="B8" s="366"/>
      <c r="C8" s="366"/>
      <c r="D8" s="366"/>
      <c r="E8" s="366"/>
      <c r="F8" s="366"/>
      <c r="G8" s="366"/>
      <c r="H8" s="370"/>
      <c r="I8" s="366"/>
      <c r="J8" s="366"/>
      <c r="K8" s="366"/>
      <c r="L8" s="203" t="s">
        <v>32</v>
      </c>
      <c r="M8" s="203" t="s">
        <v>33</v>
      </c>
      <c r="N8" s="203" t="s">
        <v>34</v>
      </c>
      <c r="O8" s="203" t="s">
        <v>46</v>
      </c>
      <c r="P8" s="245" t="s">
        <v>48</v>
      </c>
      <c r="Q8" s="366"/>
      <c r="R8" s="366"/>
      <c r="S8" s="203" t="s">
        <v>49</v>
      </c>
      <c r="T8" s="203" t="s">
        <v>33</v>
      </c>
      <c r="U8" s="203" t="s">
        <v>50</v>
      </c>
      <c r="V8" s="245" t="s">
        <v>51</v>
      </c>
      <c r="W8" s="245" t="s">
        <v>52</v>
      </c>
      <c r="X8" s="245" t="s">
        <v>53</v>
      </c>
      <c r="Y8" s="366"/>
      <c r="Z8" s="366"/>
      <c r="AA8" s="366"/>
      <c r="AB8" s="366"/>
      <c r="AC8" s="366"/>
      <c r="AD8" s="203" t="s">
        <v>54</v>
      </c>
      <c r="AE8" s="203" t="s">
        <v>55</v>
      </c>
      <c r="AF8" s="203" t="s">
        <v>56</v>
      </c>
    </row>
    <row r="9" spans="1:32" s="201" customFormat="1" ht="24">
      <c r="A9" s="246" t="s">
        <v>57</v>
      </c>
      <c r="B9" s="246"/>
      <c r="C9" s="246"/>
      <c r="D9" s="246" t="e">
        <f>C9/H9/3.65</f>
        <v>#DIV/0!</v>
      </c>
      <c r="E9" s="205"/>
      <c r="F9" s="205"/>
      <c r="G9" s="247"/>
      <c r="H9" s="208">
        <f>SUM(E9:G9)</f>
        <v>0</v>
      </c>
      <c r="I9" s="252"/>
      <c r="J9" s="252"/>
      <c r="K9" s="252"/>
      <c r="L9" s="247"/>
      <c r="M9" s="247"/>
      <c r="N9" s="247"/>
      <c r="O9" s="247"/>
      <c r="P9" s="253">
        <f>SUM(L9:O9)</f>
        <v>0</v>
      </c>
      <c r="Q9" s="235">
        <f>I9-P9</f>
        <v>0</v>
      </c>
      <c r="R9" s="252"/>
      <c r="S9" s="252"/>
      <c r="T9" s="247"/>
      <c r="U9" s="247"/>
      <c r="V9" s="247"/>
      <c r="W9" s="247"/>
      <c r="X9" s="253">
        <f>SUM(S9:W9)</f>
        <v>0</v>
      </c>
      <c r="Y9" s="235">
        <f>R9-X9</f>
        <v>0</v>
      </c>
      <c r="Z9" s="252"/>
      <c r="AA9" s="205"/>
      <c r="AB9" s="205"/>
      <c r="AC9" s="262">
        <f t="shared" ref="AC9:AC11" si="0">Z9-(AA9+AB9)</f>
        <v>0</v>
      </c>
      <c r="AD9" s="252"/>
      <c r="AE9" s="252"/>
      <c r="AF9" s="254"/>
    </row>
    <row r="10" spans="1:32" s="201" customFormat="1" ht="36">
      <c r="A10" s="246" t="s">
        <v>58</v>
      </c>
      <c r="B10" s="246"/>
      <c r="C10" s="246"/>
      <c r="D10" s="246" t="e">
        <f t="shared" ref="D10:D11" si="1">C10/H10/3.65</f>
        <v>#DIV/0!</v>
      </c>
      <c r="E10" s="205"/>
      <c r="F10" s="205"/>
      <c r="G10" s="205"/>
      <c r="H10" s="208">
        <f t="shared" ref="H10:H11" si="2">SUM(E10:G10)</f>
        <v>0</v>
      </c>
      <c r="I10" s="252"/>
      <c r="J10" s="252"/>
      <c r="K10" s="252"/>
      <c r="L10" s="247"/>
      <c r="M10" s="247"/>
      <c r="N10" s="247"/>
      <c r="O10" s="247"/>
      <c r="P10" s="253">
        <f t="shared" ref="P10:P11" si="3">SUM(L10:O10)</f>
        <v>0</v>
      </c>
      <c r="Q10" s="235">
        <f t="shared" ref="Q10:Q11" si="4">I10-P10</f>
        <v>0</v>
      </c>
      <c r="R10" s="252"/>
      <c r="S10" s="252"/>
      <c r="T10" s="247"/>
      <c r="U10" s="247"/>
      <c r="V10" s="247"/>
      <c r="W10" s="247"/>
      <c r="X10" s="253">
        <f t="shared" ref="X10:X11" si="5">SUM(S10:W10)</f>
        <v>0</v>
      </c>
      <c r="Y10" s="235">
        <f t="shared" ref="Y10:Y11" si="6">R10-X10</f>
        <v>0</v>
      </c>
      <c r="Z10" s="252"/>
      <c r="AA10" s="205"/>
      <c r="AB10" s="205"/>
      <c r="AC10" s="262">
        <f t="shared" si="0"/>
        <v>0</v>
      </c>
      <c r="AD10" s="252"/>
      <c r="AE10" s="252"/>
      <c r="AF10" s="254"/>
    </row>
    <row r="11" spans="1:32" s="201" customFormat="1" ht="24">
      <c r="A11" s="246" t="s">
        <v>59</v>
      </c>
      <c r="B11" s="246"/>
      <c r="C11" s="246"/>
      <c r="D11" s="246" t="e">
        <f t="shared" si="1"/>
        <v>#DIV/0!</v>
      </c>
      <c r="E11" s="205"/>
      <c r="F11" s="205"/>
      <c r="G11" s="205"/>
      <c r="H11" s="208">
        <f t="shared" si="2"/>
        <v>0</v>
      </c>
      <c r="I11" s="252"/>
      <c r="J11" s="252"/>
      <c r="K11" s="252"/>
      <c r="L11" s="247"/>
      <c r="M11" s="247"/>
      <c r="N11" s="247"/>
      <c r="O11" s="247"/>
      <c r="P11" s="253">
        <f t="shared" si="3"/>
        <v>0</v>
      </c>
      <c r="Q11" s="235">
        <f t="shared" si="4"/>
        <v>0</v>
      </c>
      <c r="R11" s="252"/>
      <c r="S11" s="252"/>
      <c r="T11" s="247"/>
      <c r="U11" s="247"/>
      <c r="V11" s="247"/>
      <c r="W11" s="247"/>
      <c r="X11" s="253">
        <f t="shared" si="5"/>
        <v>0</v>
      </c>
      <c r="Y11" s="235">
        <f t="shared" si="6"/>
        <v>0</v>
      </c>
      <c r="Z11" s="252"/>
      <c r="AA11" s="205"/>
      <c r="AB11" s="205"/>
      <c r="AC11" s="262">
        <f t="shared" si="0"/>
        <v>0</v>
      </c>
      <c r="AD11" s="252"/>
      <c r="AE11" s="252"/>
      <c r="AF11" s="254"/>
    </row>
    <row r="12" spans="1:32" s="201" customFormat="1">
      <c r="A12" s="246"/>
      <c r="B12" s="246"/>
      <c r="C12" s="246"/>
      <c r="D12" s="246" t="e">
        <f t="shared" ref="D12:D23" si="7">C12/H12/3.65</f>
        <v>#DIV/0!</v>
      </c>
      <c r="E12" s="205"/>
      <c r="F12" s="205"/>
      <c r="G12" s="205"/>
      <c r="H12" s="208">
        <f t="shared" ref="H12:H23" si="8">SUM(E12:G12)</f>
        <v>0</v>
      </c>
      <c r="I12" s="254"/>
      <c r="J12" s="254"/>
      <c r="K12" s="254"/>
      <c r="L12" s="247"/>
      <c r="M12" s="247"/>
      <c r="N12" s="247"/>
      <c r="O12" s="247"/>
      <c r="P12" s="253">
        <f t="shared" ref="P12:P23" si="9">SUM(L12:O12)</f>
        <v>0</v>
      </c>
      <c r="Q12" s="260">
        <f t="shared" ref="Q12:Q23" si="10">I12-P12</f>
        <v>0</v>
      </c>
      <c r="R12" s="254"/>
      <c r="S12" s="254"/>
      <c r="T12" s="247"/>
      <c r="U12" s="247"/>
      <c r="V12" s="247"/>
      <c r="W12" s="247"/>
      <c r="X12" s="253">
        <f t="shared" ref="X12:X23" si="11">SUM(S12:W12)</f>
        <v>0</v>
      </c>
      <c r="Y12" s="260">
        <f t="shared" ref="Y12:Y23" si="12">R12-X12</f>
        <v>0</v>
      </c>
      <c r="Z12" s="254"/>
      <c r="AA12" s="205"/>
      <c r="AB12" s="205"/>
      <c r="AC12" s="263">
        <f t="shared" ref="AC12:AC23" si="13">Z12-(AA12+AB12)</f>
        <v>0</v>
      </c>
      <c r="AD12" s="254"/>
      <c r="AE12" s="254"/>
      <c r="AF12" s="254"/>
    </row>
    <row r="13" spans="1:32" s="201" customFormat="1">
      <c r="A13" s="246"/>
      <c r="B13" s="246"/>
      <c r="C13" s="246"/>
      <c r="D13" s="246" t="e">
        <f t="shared" si="7"/>
        <v>#DIV/0!</v>
      </c>
      <c r="E13" s="205"/>
      <c r="F13" s="205"/>
      <c r="G13" s="205"/>
      <c r="H13" s="208">
        <f t="shared" si="8"/>
        <v>0</v>
      </c>
      <c r="I13" s="254"/>
      <c r="J13" s="254"/>
      <c r="K13" s="254"/>
      <c r="L13" s="247"/>
      <c r="M13" s="247"/>
      <c r="N13" s="247"/>
      <c r="O13" s="247"/>
      <c r="P13" s="253">
        <f t="shared" si="9"/>
        <v>0</v>
      </c>
      <c r="Q13" s="260">
        <f t="shared" si="10"/>
        <v>0</v>
      </c>
      <c r="R13" s="254"/>
      <c r="S13" s="254"/>
      <c r="T13" s="247"/>
      <c r="U13" s="247"/>
      <c r="V13" s="247"/>
      <c r="W13" s="247"/>
      <c r="X13" s="253">
        <f t="shared" si="11"/>
        <v>0</v>
      </c>
      <c r="Y13" s="260">
        <f t="shared" si="12"/>
        <v>0</v>
      </c>
      <c r="Z13" s="254"/>
      <c r="AA13" s="205"/>
      <c r="AB13" s="205"/>
      <c r="AC13" s="263">
        <f t="shared" si="13"/>
        <v>0</v>
      </c>
      <c r="AD13" s="254"/>
      <c r="AE13" s="254"/>
      <c r="AF13" s="254"/>
    </row>
    <row r="14" spans="1:32" s="201" customFormat="1">
      <c r="A14" s="246"/>
      <c r="B14" s="246"/>
      <c r="C14" s="246"/>
      <c r="D14" s="246" t="e">
        <f t="shared" si="7"/>
        <v>#DIV/0!</v>
      </c>
      <c r="E14" s="205"/>
      <c r="F14" s="205"/>
      <c r="G14" s="205"/>
      <c r="H14" s="208">
        <f t="shared" si="8"/>
        <v>0</v>
      </c>
      <c r="I14" s="254"/>
      <c r="J14" s="254"/>
      <c r="K14" s="254"/>
      <c r="L14" s="247"/>
      <c r="M14" s="247"/>
      <c r="N14" s="247"/>
      <c r="O14" s="247"/>
      <c r="P14" s="253">
        <f t="shared" si="9"/>
        <v>0</v>
      </c>
      <c r="Q14" s="260">
        <f t="shared" si="10"/>
        <v>0</v>
      </c>
      <c r="R14" s="254"/>
      <c r="S14" s="254"/>
      <c r="T14" s="247"/>
      <c r="U14" s="247"/>
      <c r="V14" s="247"/>
      <c r="W14" s="247"/>
      <c r="X14" s="253">
        <f t="shared" si="11"/>
        <v>0</v>
      </c>
      <c r="Y14" s="260">
        <f t="shared" si="12"/>
        <v>0</v>
      </c>
      <c r="Z14" s="254"/>
      <c r="AA14" s="205"/>
      <c r="AB14" s="205"/>
      <c r="AC14" s="263">
        <f t="shared" si="13"/>
        <v>0</v>
      </c>
      <c r="AD14" s="254"/>
      <c r="AE14" s="254"/>
      <c r="AF14" s="254"/>
    </row>
    <row r="15" spans="1:32" s="201" customFormat="1">
      <c r="A15" s="246"/>
      <c r="B15" s="246"/>
      <c r="C15" s="246"/>
      <c r="D15" s="246" t="e">
        <f t="shared" si="7"/>
        <v>#DIV/0!</v>
      </c>
      <c r="E15" s="205"/>
      <c r="F15" s="205"/>
      <c r="G15" s="205"/>
      <c r="H15" s="208">
        <f t="shared" si="8"/>
        <v>0</v>
      </c>
      <c r="I15" s="254"/>
      <c r="J15" s="254"/>
      <c r="K15" s="254"/>
      <c r="L15" s="247"/>
      <c r="M15" s="247"/>
      <c r="N15" s="247"/>
      <c r="O15" s="247"/>
      <c r="P15" s="253">
        <f t="shared" si="9"/>
        <v>0</v>
      </c>
      <c r="Q15" s="260">
        <f t="shared" si="10"/>
        <v>0</v>
      </c>
      <c r="R15" s="254"/>
      <c r="S15" s="254"/>
      <c r="T15" s="247"/>
      <c r="U15" s="247"/>
      <c r="V15" s="247"/>
      <c r="W15" s="247"/>
      <c r="X15" s="253">
        <f t="shared" si="11"/>
        <v>0</v>
      </c>
      <c r="Y15" s="260">
        <f t="shared" si="12"/>
        <v>0</v>
      </c>
      <c r="Z15" s="254"/>
      <c r="AA15" s="205"/>
      <c r="AB15" s="205"/>
      <c r="AC15" s="263">
        <f t="shared" si="13"/>
        <v>0</v>
      </c>
      <c r="AD15" s="254"/>
      <c r="AE15" s="254"/>
      <c r="AF15" s="254"/>
    </row>
    <row r="16" spans="1:32" s="201" customFormat="1">
      <c r="A16" s="246"/>
      <c r="B16" s="246"/>
      <c r="C16" s="246"/>
      <c r="D16" s="246" t="e">
        <f t="shared" si="7"/>
        <v>#DIV/0!</v>
      </c>
      <c r="E16" s="205"/>
      <c r="F16" s="205"/>
      <c r="G16" s="205"/>
      <c r="H16" s="208">
        <f t="shared" si="8"/>
        <v>0</v>
      </c>
      <c r="I16" s="254"/>
      <c r="J16" s="254"/>
      <c r="K16" s="254"/>
      <c r="L16" s="247"/>
      <c r="M16" s="247"/>
      <c r="N16" s="247"/>
      <c r="O16" s="247"/>
      <c r="P16" s="253">
        <f t="shared" si="9"/>
        <v>0</v>
      </c>
      <c r="Q16" s="260">
        <f t="shared" si="10"/>
        <v>0</v>
      </c>
      <c r="R16" s="254"/>
      <c r="S16" s="254"/>
      <c r="T16" s="247"/>
      <c r="U16" s="247"/>
      <c r="V16" s="247"/>
      <c r="W16" s="247"/>
      <c r="X16" s="253">
        <f t="shared" si="11"/>
        <v>0</v>
      </c>
      <c r="Y16" s="260">
        <f t="shared" si="12"/>
        <v>0</v>
      </c>
      <c r="Z16" s="254"/>
      <c r="AA16" s="205"/>
      <c r="AB16" s="205"/>
      <c r="AC16" s="263">
        <f t="shared" si="13"/>
        <v>0</v>
      </c>
      <c r="AD16" s="254"/>
      <c r="AE16" s="254"/>
      <c r="AF16" s="254"/>
    </row>
    <row r="17" spans="1:32" s="201" customFormat="1">
      <c r="A17" s="246"/>
      <c r="B17" s="246"/>
      <c r="C17" s="246"/>
      <c r="D17" s="246" t="e">
        <f t="shared" si="7"/>
        <v>#DIV/0!</v>
      </c>
      <c r="E17" s="205"/>
      <c r="F17" s="205"/>
      <c r="G17" s="205"/>
      <c r="H17" s="208">
        <f t="shared" si="8"/>
        <v>0</v>
      </c>
      <c r="I17" s="254"/>
      <c r="J17" s="254"/>
      <c r="K17" s="254"/>
      <c r="L17" s="247"/>
      <c r="M17" s="247"/>
      <c r="N17" s="247"/>
      <c r="O17" s="247"/>
      <c r="P17" s="253">
        <f t="shared" si="9"/>
        <v>0</v>
      </c>
      <c r="Q17" s="260">
        <f t="shared" si="10"/>
        <v>0</v>
      </c>
      <c r="R17" s="254"/>
      <c r="S17" s="254"/>
      <c r="T17" s="247"/>
      <c r="U17" s="247"/>
      <c r="V17" s="247"/>
      <c r="W17" s="247"/>
      <c r="X17" s="253">
        <f t="shared" si="11"/>
        <v>0</v>
      </c>
      <c r="Y17" s="260">
        <f t="shared" si="12"/>
        <v>0</v>
      </c>
      <c r="Z17" s="254"/>
      <c r="AA17" s="205"/>
      <c r="AB17" s="205"/>
      <c r="AC17" s="263">
        <f t="shared" si="13"/>
        <v>0</v>
      </c>
      <c r="AD17" s="254"/>
      <c r="AE17" s="254"/>
      <c r="AF17" s="254"/>
    </row>
    <row r="18" spans="1:32" s="201" customFormat="1">
      <c r="A18" s="246"/>
      <c r="B18" s="246"/>
      <c r="C18" s="246"/>
      <c r="D18" s="246" t="e">
        <f t="shared" si="7"/>
        <v>#DIV/0!</v>
      </c>
      <c r="E18" s="205"/>
      <c r="F18" s="205"/>
      <c r="G18" s="205"/>
      <c r="H18" s="208">
        <f t="shared" si="8"/>
        <v>0</v>
      </c>
      <c r="I18" s="254"/>
      <c r="J18" s="254"/>
      <c r="K18" s="254"/>
      <c r="L18" s="247"/>
      <c r="M18" s="247"/>
      <c r="N18" s="247"/>
      <c r="O18" s="247"/>
      <c r="P18" s="253">
        <f t="shared" si="9"/>
        <v>0</v>
      </c>
      <c r="Q18" s="260">
        <f t="shared" si="10"/>
        <v>0</v>
      </c>
      <c r="R18" s="254"/>
      <c r="S18" s="254"/>
      <c r="T18" s="247"/>
      <c r="U18" s="247"/>
      <c r="V18" s="247"/>
      <c r="W18" s="247"/>
      <c r="X18" s="253">
        <f t="shared" si="11"/>
        <v>0</v>
      </c>
      <c r="Y18" s="260">
        <f t="shared" si="12"/>
        <v>0</v>
      </c>
      <c r="Z18" s="254"/>
      <c r="AA18" s="205"/>
      <c r="AB18" s="205"/>
      <c r="AC18" s="263">
        <f t="shared" si="13"/>
        <v>0</v>
      </c>
      <c r="AD18" s="254"/>
      <c r="AE18" s="254"/>
      <c r="AF18" s="254"/>
    </row>
    <row r="19" spans="1:32" s="201" customFormat="1">
      <c r="A19" s="246"/>
      <c r="B19" s="246"/>
      <c r="C19" s="246"/>
      <c r="D19" s="246" t="e">
        <f t="shared" si="7"/>
        <v>#DIV/0!</v>
      </c>
      <c r="E19" s="205"/>
      <c r="F19" s="205"/>
      <c r="G19" s="205"/>
      <c r="H19" s="208">
        <f t="shared" si="8"/>
        <v>0</v>
      </c>
      <c r="I19" s="254"/>
      <c r="J19" s="254"/>
      <c r="K19" s="254"/>
      <c r="L19" s="247"/>
      <c r="M19" s="247"/>
      <c r="N19" s="247"/>
      <c r="O19" s="247"/>
      <c r="P19" s="253">
        <f t="shared" si="9"/>
        <v>0</v>
      </c>
      <c r="Q19" s="260">
        <f t="shared" si="10"/>
        <v>0</v>
      </c>
      <c r="R19" s="254"/>
      <c r="S19" s="254"/>
      <c r="T19" s="247"/>
      <c r="U19" s="247"/>
      <c r="V19" s="247"/>
      <c r="W19" s="247"/>
      <c r="X19" s="253">
        <f t="shared" si="11"/>
        <v>0</v>
      </c>
      <c r="Y19" s="260">
        <f t="shared" si="12"/>
        <v>0</v>
      </c>
      <c r="Z19" s="254"/>
      <c r="AA19" s="205"/>
      <c r="AB19" s="205"/>
      <c r="AC19" s="263">
        <f t="shared" si="13"/>
        <v>0</v>
      </c>
      <c r="AD19" s="254"/>
      <c r="AE19" s="254"/>
      <c r="AF19" s="254"/>
    </row>
    <row r="20" spans="1:32" s="201" customFormat="1">
      <c r="A20" s="246"/>
      <c r="B20" s="246"/>
      <c r="C20" s="246"/>
      <c r="D20" s="246" t="e">
        <f t="shared" si="7"/>
        <v>#DIV/0!</v>
      </c>
      <c r="E20" s="205"/>
      <c r="F20" s="205"/>
      <c r="G20" s="205"/>
      <c r="H20" s="208">
        <f t="shared" si="8"/>
        <v>0</v>
      </c>
      <c r="I20" s="254"/>
      <c r="J20" s="254"/>
      <c r="K20" s="254"/>
      <c r="L20" s="247"/>
      <c r="M20" s="247"/>
      <c r="N20" s="247"/>
      <c r="O20" s="247"/>
      <c r="P20" s="253">
        <f t="shared" si="9"/>
        <v>0</v>
      </c>
      <c r="Q20" s="260">
        <f t="shared" si="10"/>
        <v>0</v>
      </c>
      <c r="R20" s="254"/>
      <c r="S20" s="254"/>
      <c r="T20" s="247"/>
      <c r="U20" s="247"/>
      <c r="V20" s="247"/>
      <c r="W20" s="247"/>
      <c r="X20" s="253">
        <f t="shared" si="11"/>
        <v>0</v>
      </c>
      <c r="Y20" s="260">
        <f t="shared" si="12"/>
        <v>0</v>
      </c>
      <c r="Z20" s="254"/>
      <c r="AA20" s="205"/>
      <c r="AB20" s="205"/>
      <c r="AC20" s="263">
        <f t="shared" si="13"/>
        <v>0</v>
      </c>
      <c r="AD20" s="254"/>
      <c r="AE20" s="254"/>
      <c r="AF20" s="254"/>
    </row>
    <row r="21" spans="1:32" s="201" customFormat="1">
      <c r="A21" s="246"/>
      <c r="B21" s="246"/>
      <c r="C21" s="246"/>
      <c r="D21" s="246" t="e">
        <f t="shared" si="7"/>
        <v>#DIV/0!</v>
      </c>
      <c r="E21" s="205"/>
      <c r="F21" s="205"/>
      <c r="G21" s="205"/>
      <c r="H21" s="208">
        <f t="shared" si="8"/>
        <v>0</v>
      </c>
      <c r="I21" s="254"/>
      <c r="J21" s="254"/>
      <c r="K21" s="254"/>
      <c r="L21" s="247"/>
      <c r="M21" s="247"/>
      <c r="N21" s="247"/>
      <c r="O21" s="247"/>
      <c r="P21" s="253">
        <f t="shared" si="9"/>
        <v>0</v>
      </c>
      <c r="Q21" s="260">
        <f t="shared" si="10"/>
        <v>0</v>
      </c>
      <c r="R21" s="254"/>
      <c r="S21" s="254"/>
      <c r="T21" s="247"/>
      <c r="U21" s="247"/>
      <c r="V21" s="247"/>
      <c r="W21" s="247"/>
      <c r="X21" s="253">
        <f t="shared" si="11"/>
        <v>0</v>
      </c>
      <c r="Y21" s="260">
        <f t="shared" si="12"/>
        <v>0</v>
      </c>
      <c r="Z21" s="254"/>
      <c r="AA21" s="205"/>
      <c r="AB21" s="205"/>
      <c r="AC21" s="263">
        <f t="shared" si="13"/>
        <v>0</v>
      </c>
      <c r="AD21" s="254"/>
      <c r="AE21" s="254"/>
      <c r="AF21" s="254"/>
    </row>
    <row r="22" spans="1:32" s="201" customFormat="1">
      <c r="A22" s="246"/>
      <c r="B22" s="246"/>
      <c r="C22" s="246"/>
      <c r="D22" s="246" t="e">
        <f t="shared" si="7"/>
        <v>#DIV/0!</v>
      </c>
      <c r="E22" s="205"/>
      <c r="F22" s="205"/>
      <c r="G22" s="205"/>
      <c r="H22" s="208">
        <f t="shared" si="8"/>
        <v>0</v>
      </c>
      <c r="I22" s="254"/>
      <c r="J22" s="254"/>
      <c r="K22" s="254"/>
      <c r="L22" s="247"/>
      <c r="M22" s="247"/>
      <c r="N22" s="247"/>
      <c r="O22" s="247"/>
      <c r="P22" s="253">
        <f t="shared" si="9"/>
        <v>0</v>
      </c>
      <c r="Q22" s="260">
        <f t="shared" si="10"/>
        <v>0</v>
      </c>
      <c r="R22" s="254"/>
      <c r="S22" s="254"/>
      <c r="T22" s="247"/>
      <c r="U22" s="247"/>
      <c r="V22" s="247"/>
      <c r="W22" s="247"/>
      <c r="X22" s="253">
        <f t="shared" si="11"/>
        <v>0</v>
      </c>
      <c r="Y22" s="260">
        <f t="shared" si="12"/>
        <v>0</v>
      </c>
      <c r="Z22" s="254"/>
      <c r="AA22" s="205"/>
      <c r="AB22" s="205"/>
      <c r="AC22" s="263">
        <f t="shared" si="13"/>
        <v>0</v>
      </c>
      <c r="AD22" s="254"/>
      <c r="AE22" s="254"/>
      <c r="AF22" s="254"/>
    </row>
    <row r="23" spans="1:32" ht="15.75" customHeight="1">
      <c r="A23" s="248"/>
      <c r="B23" s="208">
        <f>SUM(B9:B22)</f>
        <v>0</v>
      </c>
      <c r="C23" s="208">
        <f>SUM(C9:C22)</f>
        <v>0</v>
      </c>
      <c r="D23" s="208" t="e">
        <f t="shared" si="7"/>
        <v>#DIV/0!</v>
      </c>
      <c r="E23" s="208">
        <f>SUM(E9:E22)</f>
        <v>0</v>
      </c>
      <c r="F23" s="208">
        <f>SUM(F9:F22)</f>
        <v>0</v>
      </c>
      <c r="G23" s="208">
        <f>SUM(G9:G22)</f>
        <v>0</v>
      </c>
      <c r="H23" s="208">
        <f t="shared" si="8"/>
        <v>0</v>
      </c>
      <c r="I23" s="208">
        <f t="shared" ref="I23:O23" si="14">SUM(I9:I22)</f>
        <v>0</v>
      </c>
      <c r="J23" s="208">
        <f t="shared" si="14"/>
        <v>0</v>
      </c>
      <c r="K23" s="208">
        <f t="shared" si="14"/>
        <v>0</v>
      </c>
      <c r="L23" s="208">
        <f t="shared" si="14"/>
        <v>0</v>
      </c>
      <c r="M23" s="208">
        <f t="shared" si="14"/>
        <v>0</v>
      </c>
      <c r="N23" s="208">
        <f t="shared" si="14"/>
        <v>0</v>
      </c>
      <c r="O23" s="208">
        <f t="shared" si="14"/>
        <v>0</v>
      </c>
      <c r="P23" s="253">
        <f t="shared" si="9"/>
        <v>0</v>
      </c>
      <c r="Q23" s="261">
        <f t="shared" si="10"/>
        <v>0</v>
      </c>
      <c r="R23" s="208">
        <f t="shared" ref="R23:W23" si="15">SUM(R9:R22)</f>
        <v>0</v>
      </c>
      <c r="S23" s="208">
        <f t="shared" si="15"/>
        <v>0</v>
      </c>
      <c r="T23" s="208">
        <f t="shared" si="15"/>
        <v>0</v>
      </c>
      <c r="U23" s="208">
        <f t="shared" si="15"/>
        <v>0</v>
      </c>
      <c r="V23" s="208">
        <f t="shared" si="15"/>
        <v>0</v>
      </c>
      <c r="W23" s="208">
        <f t="shared" si="15"/>
        <v>0</v>
      </c>
      <c r="X23" s="253">
        <f t="shared" si="11"/>
        <v>0</v>
      </c>
      <c r="Y23" s="261">
        <f t="shared" si="12"/>
        <v>0</v>
      </c>
      <c r="Z23" s="208">
        <f>SUM(Z9:Z22)</f>
        <v>0</v>
      </c>
      <c r="AA23" s="208">
        <f>SUM(AA9:AA22)</f>
        <v>0</v>
      </c>
      <c r="AB23" s="208">
        <f>SUM(AB9:AB22)</f>
        <v>0</v>
      </c>
      <c r="AC23" s="264">
        <f t="shared" si="13"/>
        <v>0</v>
      </c>
      <c r="AD23" s="208">
        <f>SUM(AD9:AD22)</f>
        <v>0</v>
      </c>
      <c r="AE23" s="208">
        <f>SUM(AE9:AE22)</f>
        <v>0</v>
      </c>
      <c r="AF23" s="208">
        <f>SUM(AF9:AF22)</f>
        <v>0</v>
      </c>
    </row>
    <row r="24" spans="1:32">
      <c r="A24" s="249"/>
      <c r="B24" s="249"/>
      <c r="C24" s="249"/>
      <c r="D24" s="249"/>
      <c r="E24" s="249"/>
      <c r="F24" s="249"/>
      <c r="G24" s="199"/>
      <c r="H24" s="199"/>
      <c r="L24" s="200"/>
      <c r="M24" s="200"/>
      <c r="N24" s="200"/>
      <c r="O24" s="255"/>
      <c r="R24" s="200"/>
      <c r="S24" s="200"/>
      <c r="T24" s="255"/>
    </row>
    <row r="25" spans="1:32">
      <c r="A25" s="249"/>
      <c r="B25" s="249"/>
      <c r="C25" s="249"/>
      <c r="D25" s="249"/>
      <c r="E25" s="249"/>
      <c r="F25" s="249"/>
      <c r="G25" s="199"/>
      <c r="H25" s="199"/>
      <c r="L25" s="200"/>
      <c r="M25" s="200"/>
      <c r="N25" s="200"/>
      <c r="O25" s="255"/>
      <c r="R25" s="200"/>
      <c r="S25" s="200"/>
      <c r="T25" s="255"/>
    </row>
    <row r="26" spans="1:32">
      <c r="A26" s="250"/>
      <c r="B26" s="250"/>
      <c r="C26" s="250"/>
      <c r="D26" s="250"/>
      <c r="E26" s="250"/>
      <c r="F26" s="250"/>
      <c r="G26" s="251"/>
      <c r="H26" s="251"/>
      <c r="L26" s="256"/>
      <c r="M26" s="256"/>
      <c r="N26" s="256"/>
      <c r="O26" s="257"/>
      <c r="R26" s="256"/>
      <c r="S26" s="256"/>
      <c r="T26" s="257"/>
    </row>
    <row r="27" spans="1:32">
      <c r="A27" s="250"/>
      <c r="B27" s="250"/>
      <c r="C27" s="250"/>
      <c r="D27" s="250"/>
      <c r="E27" s="250"/>
      <c r="F27" s="250"/>
      <c r="G27" s="251"/>
      <c r="H27" s="251"/>
      <c r="L27" s="256"/>
      <c r="M27" s="256"/>
      <c r="N27" s="256"/>
      <c r="O27" s="257"/>
      <c r="R27" s="256"/>
      <c r="S27" s="256"/>
      <c r="T27" s="257"/>
    </row>
    <row r="28" spans="1:32">
      <c r="A28" s="250"/>
      <c r="B28" s="250"/>
      <c r="C28" s="250"/>
      <c r="D28" s="250"/>
      <c r="E28" s="250"/>
      <c r="F28" s="250"/>
      <c r="G28" s="251"/>
      <c r="H28" s="251"/>
      <c r="L28" s="256"/>
      <c r="M28" s="256"/>
      <c r="N28" s="256"/>
      <c r="O28" s="257"/>
      <c r="R28" s="256"/>
      <c r="S28" s="256"/>
      <c r="T28" s="257"/>
    </row>
    <row r="29" spans="1:32">
      <c r="A29" s="250"/>
      <c r="B29" s="250"/>
      <c r="C29" s="250"/>
      <c r="D29" s="250"/>
      <c r="E29" s="250"/>
      <c r="F29" s="250"/>
      <c r="G29" s="251"/>
      <c r="H29" s="251"/>
      <c r="L29" s="256"/>
      <c r="M29" s="256"/>
      <c r="N29" s="256"/>
      <c r="O29" s="257"/>
      <c r="R29" s="256"/>
      <c r="S29" s="256"/>
      <c r="T29" s="257"/>
    </row>
    <row r="30" spans="1:32">
      <c r="A30" s="211"/>
      <c r="B30" s="211"/>
      <c r="C30" s="211"/>
      <c r="D30" s="211"/>
      <c r="E30" s="211"/>
      <c r="F30" s="211"/>
    </row>
    <row r="31" spans="1:32">
      <c r="A31" s="211"/>
      <c r="B31" s="211"/>
      <c r="C31" s="211"/>
      <c r="D31" s="211"/>
      <c r="E31" s="211"/>
      <c r="F31" s="211"/>
    </row>
    <row r="32" spans="1:32">
      <c r="A32" s="211"/>
      <c r="B32" s="211"/>
      <c r="C32" s="211"/>
      <c r="D32" s="211"/>
      <c r="E32" s="211"/>
      <c r="F32" s="211"/>
    </row>
    <row r="33" spans="1:6">
      <c r="A33" s="211"/>
      <c r="B33" s="211"/>
      <c r="C33" s="211"/>
      <c r="D33" s="211"/>
      <c r="E33" s="211"/>
      <c r="F33" s="211"/>
    </row>
    <row r="34" spans="1:6">
      <c r="A34" s="211"/>
      <c r="B34" s="211"/>
      <c r="C34" s="211"/>
      <c r="D34" s="211"/>
      <c r="E34" s="211"/>
      <c r="F34" s="211"/>
    </row>
  </sheetData>
  <mergeCells count="23">
    <mergeCell ref="E6:H6"/>
    <mergeCell ref="I6:AC6"/>
    <mergeCell ref="L7:P7"/>
    <mergeCell ref="S7:X7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Q7:Q8"/>
    <mergeCell ref="AC7:AC8"/>
    <mergeCell ref="AD6:AF7"/>
    <mergeCell ref="R7:R8"/>
    <mergeCell ref="Y7:Y8"/>
    <mergeCell ref="Z7:Z8"/>
    <mergeCell ref="AA7:AA8"/>
    <mergeCell ref="AB7:AB8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workbookViewId="0"/>
  </sheetViews>
  <sheetFormatPr defaultColWidth="9.140625" defaultRowHeight="12.75"/>
  <cols>
    <col min="1" max="1" width="21.5703125" style="224" customWidth="1"/>
    <col min="2" max="2" width="8.28515625" style="224" customWidth="1"/>
    <col min="3" max="3" width="11.140625" style="224" customWidth="1"/>
    <col min="4" max="4" width="9.140625" style="224" customWidth="1"/>
    <col min="5" max="5" width="5.85546875" style="225" customWidth="1"/>
    <col min="6" max="7" width="6.28515625" style="225" customWidth="1"/>
    <col min="8" max="8" width="6" style="225" customWidth="1"/>
    <col min="9" max="9" width="5.85546875" style="225" customWidth="1"/>
    <col min="10" max="10" width="6" style="225" customWidth="1"/>
    <col min="11" max="11" width="6.7109375" style="225" customWidth="1"/>
    <col min="12" max="12" width="6.42578125" style="225" customWidth="1"/>
    <col min="13" max="13" width="5.85546875" style="224" customWidth="1"/>
    <col min="14" max="14" width="6.28515625" style="224" customWidth="1"/>
    <col min="15" max="15" width="6.7109375" style="224" customWidth="1"/>
    <col min="16" max="16" width="5.7109375" style="182" customWidth="1"/>
    <col min="17" max="18" width="6.7109375" style="182" customWidth="1"/>
    <col min="19" max="16384" width="9.140625" style="182"/>
  </cols>
  <sheetData>
    <row r="1" spans="1:23" s="183" customFormat="1" ht="15.75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234"/>
      <c r="P1" s="234"/>
      <c r="Q1" s="234"/>
      <c r="R1" s="237"/>
      <c r="S1" s="234"/>
      <c r="T1" s="237"/>
      <c r="W1" s="199"/>
    </row>
    <row r="2" spans="1:23" s="183" customFormat="1" ht="15.75">
      <c r="A2" s="3"/>
      <c r="B2" s="4" t="s">
        <v>24</v>
      </c>
      <c r="C2" s="5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234"/>
      <c r="P2" s="234"/>
      <c r="Q2" s="234"/>
      <c r="R2" s="237"/>
      <c r="S2" s="234"/>
      <c r="T2" s="237"/>
      <c r="W2" s="199"/>
    </row>
    <row r="3" spans="1:23" s="183" customFormat="1" ht="15.75">
      <c r="A3" s="3"/>
      <c r="B3" s="4" t="s">
        <v>25</v>
      </c>
      <c r="C3" s="5" t="str">
        <f>Kadar.ode.!C3</f>
        <v>01.01.2026.</v>
      </c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234"/>
      <c r="P3" s="234"/>
      <c r="Q3" s="234"/>
      <c r="R3" s="237"/>
      <c r="S3" s="234"/>
      <c r="T3" s="237"/>
      <c r="W3" s="199"/>
    </row>
    <row r="4" spans="1:23" s="183" customFormat="1" ht="15.75">
      <c r="A4" s="3"/>
      <c r="B4" s="4" t="s">
        <v>60</v>
      </c>
      <c r="C4" s="8" t="s">
        <v>8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234"/>
      <c r="P4" s="234"/>
      <c r="Q4" s="234"/>
      <c r="R4" s="237"/>
      <c r="S4" s="234"/>
      <c r="T4" s="237"/>
      <c r="W4" s="199"/>
    </row>
    <row r="5" spans="1:23" s="183" customFormat="1" ht="10.5" customHeight="1">
      <c r="A5" s="11"/>
      <c r="C5" s="186"/>
      <c r="O5" s="234"/>
      <c r="P5" s="234"/>
      <c r="Q5" s="234"/>
      <c r="R5" s="237"/>
      <c r="S5" s="234"/>
      <c r="T5" s="237"/>
      <c r="W5" s="199"/>
    </row>
    <row r="6" spans="1:23" ht="55.5" customHeight="1">
      <c r="A6" s="372" t="s">
        <v>61</v>
      </c>
      <c r="B6" s="371" t="s">
        <v>62</v>
      </c>
      <c r="C6" s="371" t="s">
        <v>63</v>
      </c>
      <c r="D6" s="371" t="s">
        <v>64</v>
      </c>
      <c r="E6" s="371" t="s">
        <v>30</v>
      </c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 t="s">
        <v>31</v>
      </c>
      <c r="Q6" s="371"/>
      <c r="R6" s="371"/>
    </row>
    <row r="7" spans="1:23" s="222" customFormat="1" ht="88.5" customHeight="1">
      <c r="A7" s="372"/>
      <c r="B7" s="371"/>
      <c r="C7" s="371"/>
      <c r="D7" s="371"/>
      <c r="E7" s="226" t="s">
        <v>65</v>
      </c>
      <c r="F7" s="227" t="s">
        <v>37</v>
      </c>
      <c r="G7" s="227" t="s">
        <v>38</v>
      </c>
      <c r="H7" s="226" t="s">
        <v>66</v>
      </c>
      <c r="I7" s="226" t="s">
        <v>67</v>
      </c>
      <c r="J7" s="226" t="s">
        <v>68</v>
      </c>
      <c r="K7" s="226" t="s">
        <v>69</v>
      </c>
      <c r="L7" s="226" t="s">
        <v>70</v>
      </c>
      <c r="M7" s="226" t="s">
        <v>44</v>
      </c>
      <c r="N7" s="226" t="s">
        <v>71</v>
      </c>
      <c r="O7" s="226" t="s">
        <v>72</v>
      </c>
      <c r="P7" s="226" t="s">
        <v>73</v>
      </c>
      <c r="Q7" s="226" t="s">
        <v>74</v>
      </c>
      <c r="R7" s="226" t="s">
        <v>75</v>
      </c>
    </row>
    <row r="8" spans="1:23" ht="12" customHeight="1">
      <c r="A8" s="228" t="s">
        <v>76</v>
      </c>
      <c r="B8" s="228"/>
      <c r="C8" s="228"/>
      <c r="D8" s="228"/>
      <c r="E8" s="205"/>
      <c r="F8" s="205"/>
      <c r="G8" s="205"/>
      <c r="H8" s="208"/>
      <c r="I8" s="235">
        <f t="shared" ref="I8:I17" si="0">E8-H8</f>
        <v>0</v>
      </c>
      <c r="J8" s="205"/>
      <c r="K8" s="208"/>
      <c r="L8" s="235">
        <f t="shared" ref="L8:L17" si="1">J8-K8</f>
        <v>0</v>
      </c>
      <c r="M8" s="205"/>
      <c r="N8" s="208"/>
      <c r="O8" s="235">
        <f t="shared" ref="O8:O17" si="2">M8-N8</f>
        <v>0</v>
      </c>
      <c r="P8" s="236"/>
      <c r="Q8" s="236"/>
      <c r="R8" s="236"/>
    </row>
    <row r="9" spans="1:23" ht="12" customHeight="1">
      <c r="A9" s="228"/>
      <c r="B9" s="228"/>
      <c r="C9" s="228"/>
      <c r="D9" s="228"/>
      <c r="E9" s="205"/>
      <c r="F9" s="205"/>
      <c r="G9" s="205"/>
      <c r="H9" s="208"/>
      <c r="I9" s="235">
        <f t="shared" si="0"/>
        <v>0</v>
      </c>
      <c r="J9" s="205"/>
      <c r="K9" s="208"/>
      <c r="L9" s="235">
        <f t="shared" si="1"/>
        <v>0</v>
      </c>
      <c r="M9" s="205"/>
      <c r="N9" s="208"/>
      <c r="O9" s="235">
        <f t="shared" si="2"/>
        <v>0</v>
      </c>
      <c r="P9" s="236"/>
      <c r="Q9" s="236"/>
      <c r="R9" s="236"/>
    </row>
    <row r="10" spans="1:23" ht="12" customHeight="1">
      <c r="A10" s="229"/>
      <c r="B10" s="228"/>
      <c r="C10" s="228"/>
      <c r="D10" s="228"/>
      <c r="E10" s="205"/>
      <c r="F10" s="205"/>
      <c r="G10" s="205"/>
      <c r="H10" s="208"/>
      <c r="I10" s="235">
        <f t="shared" si="0"/>
        <v>0</v>
      </c>
      <c r="J10" s="205"/>
      <c r="K10" s="208"/>
      <c r="L10" s="235">
        <f t="shared" si="1"/>
        <v>0</v>
      </c>
      <c r="M10" s="205"/>
      <c r="N10" s="208"/>
      <c r="O10" s="235">
        <f t="shared" si="2"/>
        <v>0</v>
      </c>
      <c r="P10" s="236"/>
      <c r="Q10" s="236"/>
      <c r="R10" s="236"/>
    </row>
    <row r="11" spans="1:23" ht="12" customHeight="1">
      <c r="A11" s="228"/>
      <c r="B11" s="228"/>
      <c r="C11" s="228"/>
      <c r="D11" s="228"/>
      <c r="E11" s="228"/>
      <c r="F11" s="228"/>
      <c r="G11" s="228"/>
      <c r="H11" s="208"/>
      <c r="I11" s="235">
        <f t="shared" si="0"/>
        <v>0</v>
      </c>
      <c r="J11" s="228"/>
      <c r="K11" s="208"/>
      <c r="L11" s="235">
        <f t="shared" si="1"/>
        <v>0</v>
      </c>
      <c r="M11" s="228"/>
      <c r="N11" s="208"/>
      <c r="O11" s="235">
        <f t="shared" si="2"/>
        <v>0</v>
      </c>
      <c r="P11" s="236"/>
      <c r="Q11" s="236"/>
      <c r="R11" s="236"/>
    </row>
    <row r="12" spans="1:23" ht="12" customHeight="1">
      <c r="A12" s="228"/>
      <c r="B12" s="228"/>
      <c r="C12" s="228"/>
      <c r="D12" s="228"/>
      <c r="E12" s="228"/>
      <c r="F12" s="228"/>
      <c r="G12" s="228"/>
      <c r="H12" s="208"/>
      <c r="I12" s="235">
        <f t="shared" si="0"/>
        <v>0</v>
      </c>
      <c r="J12" s="228"/>
      <c r="K12" s="208"/>
      <c r="L12" s="235">
        <f t="shared" si="1"/>
        <v>0</v>
      </c>
      <c r="M12" s="228"/>
      <c r="N12" s="208"/>
      <c r="O12" s="235">
        <f t="shared" si="2"/>
        <v>0</v>
      </c>
      <c r="P12" s="236"/>
      <c r="Q12" s="236"/>
      <c r="R12" s="236"/>
    </row>
    <row r="13" spans="1:23" ht="12" customHeight="1">
      <c r="A13" s="228"/>
      <c r="B13" s="228"/>
      <c r="C13" s="228"/>
      <c r="D13" s="228"/>
      <c r="E13" s="228"/>
      <c r="F13" s="228"/>
      <c r="G13" s="228"/>
      <c r="H13" s="208"/>
      <c r="I13" s="235">
        <f t="shared" si="0"/>
        <v>0</v>
      </c>
      <c r="J13" s="228"/>
      <c r="K13" s="208"/>
      <c r="L13" s="235">
        <f t="shared" si="1"/>
        <v>0</v>
      </c>
      <c r="M13" s="228"/>
      <c r="N13" s="208"/>
      <c r="O13" s="235">
        <f t="shared" si="2"/>
        <v>0</v>
      </c>
      <c r="P13" s="236"/>
      <c r="Q13" s="236"/>
      <c r="R13" s="236"/>
    </row>
    <row r="14" spans="1:23" ht="12" customHeight="1">
      <c r="A14" s="228"/>
      <c r="B14" s="228"/>
      <c r="C14" s="228"/>
      <c r="D14" s="228"/>
      <c r="E14" s="228"/>
      <c r="F14" s="228"/>
      <c r="G14" s="228"/>
      <c r="H14" s="208"/>
      <c r="I14" s="235">
        <f t="shared" si="0"/>
        <v>0</v>
      </c>
      <c r="J14" s="228"/>
      <c r="K14" s="208"/>
      <c r="L14" s="235">
        <f t="shared" si="1"/>
        <v>0</v>
      </c>
      <c r="M14" s="228"/>
      <c r="N14" s="208"/>
      <c r="O14" s="235">
        <f t="shared" si="2"/>
        <v>0</v>
      </c>
      <c r="P14" s="236"/>
      <c r="Q14" s="236"/>
      <c r="R14" s="236"/>
    </row>
    <row r="15" spans="1:23" ht="12" customHeight="1">
      <c r="A15" s="228"/>
      <c r="B15" s="228"/>
      <c r="C15" s="228"/>
      <c r="D15" s="228"/>
      <c r="E15" s="228"/>
      <c r="F15" s="228"/>
      <c r="G15" s="228"/>
      <c r="H15" s="208"/>
      <c r="I15" s="235">
        <f t="shared" si="0"/>
        <v>0</v>
      </c>
      <c r="J15" s="228"/>
      <c r="K15" s="208"/>
      <c r="L15" s="235">
        <f t="shared" si="1"/>
        <v>0</v>
      </c>
      <c r="M15" s="228"/>
      <c r="N15" s="208"/>
      <c r="O15" s="235">
        <f t="shared" si="2"/>
        <v>0</v>
      </c>
      <c r="P15" s="236"/>
      <c r="Q15" s="236"/>
      <c r="R15" s="236"/>
    </row>
    <row r="16" spans="1:23" ht="12" customHeight="1">
      <c r="A16" s="228"/>
      <c r="B16" s="228"/>
      <c r="C16" s="228"/>
      <c r="D16" s="228"/>
      <c r="E16" s="228"/>
      <c r="F16" s="228"/>
      <c r="G16" s="228"/>
      <c r="H16" s="208"/>
      <c r="I16" s="235">
        <f t="shared" si="0"/>
        <v>0</v>
      </c>
      <c r="J16" s="228"/>
      <c r="K16" s="208"/>
      <c r="L16" s="235">
        <f t="shared" si="1"/>
        <v>0</v>
      </c>
      <c r="M16" s="228"/>
      <c r="N16" s="208"/>
      <c r="O16" s="235">
        <f t="shared" si="2"/>
        <v>0</v>
      </c>
      <c r="P16" s="236"/>
      <c r="Q16" s="236"/>
      <c r="R16" s="236"/>
    </row>
    <row r="17" spans="1:18" ht="12" customHeight="1">
      <c r="A17" s="228"/>
      <c r="B17" s="228"/>
      <c r="C17" s="228"/>
      <c r="D17" s="228"/>
      <c r="E17" s="228"/>
      <c r="F17" s="228"/>
      <c r="G17" s="228"/>
      <c r="H17" s="208"/>
      <c r="I17" s="235">
        <f t="shared" si="0"/>
        <v>0</v>
      </c>
      <c r="J17" s="228"/>
      <c r="K17" s="208"/>
      <c r="L17" s="235">
        <f t="shared" si="1"/>
        <v>0</v>
      </c>
      <c r="M17" s="228"/>
      <c r="N17" s="208"/>
      <c r="O17" s="235">
        <f t="shared" si="2"/>
        <v>0</v>
      </c>
      <c r="P17" s="236"/>
      <c r="Q17" s="236"/>
      <c r="R17" s="236"/>
    </row>
    <row r="18" spans="1:18" s="223" customFormat="1" ht="12" customHeight="1">
      <c r="A18" s="230" t="s">
        <v>35</v>
      </c>
      <c r="B18" s="230"/>
      <c r="C18" s="230"/>
      <c r="D18" s="230"/>
      <c r="E18" s="230">
        <f t="shared" ref="E18:R18" si="3">SUM(E8:E17)</f>
        <v>0</v>
      </c>
      <c r="F18" s="230">
        <f t="shared" si="3"/>
        <v>0</v>
      </c>
      <c r="G18" s="230">
        <f t="shared" si="3"/>
        <v>0</v>
      </c>
      <c r="H18" s="230">
        <f t="shared" si="3"/>
        <v>0</v>
      </c>
      <c r="I18" s="230">
        <f t="shared" si="3"/>
        <v>0</v>
      </c>
      <c r="J18" s="230">
        <f t="shared" si="3"/>
        <v>0</v>
      </c>
      <c r="K18" s="230">
        <f t="shared" si="3"/>
        <v>0</v>
      </c>
      <c r="L18" s="230">
        <f t="shared" si="3"/>
        <v>0</v>
      </c>
      <c r="M18" s="230">
        <f t="shared" si="3"/>
        <v>0</v>
      </c>
      <c r="N18" s="230">
        <f t="shared" si="3"/>
        <v>0</v>
      </c>
      <c r="O18" s="230">
        <f t="shared" si="3"/>
        <v>0</v>
      </c>
      <c r="P18" s="230">
        <f t="shared" si="3"/>
        <v>0</v>
      </c>
      <c r="Q18" s="230">
        <f t="shared" si="3"/>
        <v>0</v>
      </c>
      <c r="R18" s="230">
        <f t="shared" si="3"/>
        <v>0</v>
      </c>
    </row>
    <row r="19" spans="1:18">
      <c r="A19" s="231" t="s">
        <v>77</v>
      </c>
    </row>
    <row r="20" spans="1:18" ht="27" customHeight="1">
      <c r="A20" s="232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</row>
    <row r="21" spans="1:18" ht="17.25" customHeight="1">
      <c r="A21" s="182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</row>
    <row r="22" spans="1:18">
      <c r="R22" s="238"/>
    </row>
  </sheetData>
  <mergeCells count="6">
    <mergeCell ref="E6:O6"/>
    <mergeCell ref="P6:R6"/>
    <mergeCell ref="A6:A7"/>
    <mergeCell ref="B6:B7"/>
    <mergeCell ref="C6:C7"/>
    <mergeCell ref="D6:D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workbookViewId="0">
      <selection activeCell="C2" sqref="C2"/>
    </sheetView>
  </sheetViews>
  <sheetFormatPr defaultColWidth="9.140625" defaultRowHeight="15.75"/>
  <cols>
    <col min="1" max="1" width="30.42578125" style="183" customWidth="1"/>
    <col min="2" max="2" width="4.5703125" style="199" customWidth="1"/>
    <col min="3" max="3" width="10.140625" style="199" customWidth="1"/>
    <col min="4" max="8" width="5.28515625" style="199" customWidth="1"/>
    <col min="9" max="9" width="5.28515625" style="200" customWidth="1"/>
    <col min="10" max="10" width="4.5703125" style="200" customWidth="1"/>
    <col min="11" max="11" width="4.85546875" style="183" customWidth="1"/>
    <col min="12" max="12" width="5.28515625" style="199" customWidth="1"/>
    <col min="13" max="14" width="5.28515625" style="183" customWidth="1"/>
    <col min="15" max="15" width="4.7109375" style="183" customWidth="1"/>
    <col min="16" max="16" width="4.85546875" style="183" customWidth="1"/>
    <col min="17" max="23" width="5.28515625" style="183" customWidth="1"/>
    <col min="24" max="16384" width="9.140625" style="183"/>
  </cols>
  <sheetData>
    <row r="1" spans="1:23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23">
      <c r="A2" s="3"/>
      <c r="B2" s="4" t="s">
        <v>24</v>
      </c>
      <c r="C2" s="287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23">
      <c r="A3" s="3"/>
      <c r="B3" s="4" t="s">
        <v>25</v>
      </c>
      <c r="C3" s="5" t="str">
        <f>Kadar.ode.!C3</f>
        <v>01.01.2026.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23">
      <c r="A4" s="3"/>
      <c r="B4" s="4" t="s">
        <v>78</v>
      </c>
      <c r="C4" s="8" t="s">
        <v>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3" ht="9" customHeight="1">
      <c r="A5" s="11"/>
      <c r="B5" s="183"/>
      <c r="C5" s="184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23" ht="45.75" customHeight="1">
      <c r="A6" s="374" t="s">
        <v>79</v>
      </c>
      <c r="B6" s="375" t="s">
        <v>80</v>
      </c>
      <c r="C6" s="366" t="s">
        <v>81</v>
      </c>
      <c r="D6" s="373" t="s">
        <v>30</v>
      </c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3" t="s">
        <v>31</v>
      </c>
      <c r="U6" s="373"/>
      <c r="V6" s="373"/>
      <c r="W6" s="373"/>
    </row>
    <row r="7" spans="1:23" ht="66" customHeight="1">
      <c r="A7" s="374"/>
      <c r="B7" s="375"/>
      <c r="C7" s="366"/>
      <c r="D7" s="202" t="s">
        <v>65</v>
      </c>
      <c r="E7" s="202" t="s">
        <v>82</v>
      </c>
      <c r="F7" s="203" t="s">
        <v>37</v>
      </c>
      <c r="G7" s="203" t="s">
        <v>38</v>
      </c>
      <c r="H7" s="202" t="s">
        <v>83</v>
      </c>
      <c r="I7" s="212" t="s">
        <v>46</v>
      </c>
      <c r="J7" s="203" t="s">
        <v>84</v>
      </c>
      <c r="K7" s="213" t="s">
        <v>85</v>
      </c>
      <c r="L7" s="213" t="s">
        <v>86</v>
      </c>
      <c r="M7" s="213" t="s">
        <v>83</v>
      </c>
      <c r="N7" s="212" t="s">
        <v>46</v>
      </c>
      <c r="O7" s="203" t="s">
        <v>84</v>
      </c>
      <c r="P7" s="202" t="s">
        <v>85</v>
      </c>
      <c r="Q7" s="217" t="s">
        <v>87</v>
      </c>
      <c r="R7" s="217" t="s">
        <v>88</v>
      </c>
      <c r="S7" s="217" t="s">
        <v>89</v>
      </c>
      <c r="T7" s="202" t="s">
        <v>73</v>
      </c>
      <c r="U7" s="202" t="s">
        <v>90</v>
      </c>
      <c r="V7" s="202" t="s">
        <v>91</v>
      </c>
      <c r="W7" s="202" t="s">
        <v>75</v>
      </c>
    </row>
    <row r="8" spans="1:23">
      <c r="A8" s="204" t="s">
        <v>92</v>
      </c>
      <c r="B8" s="205">
        <v>125</v>
      </c>
      <c r="C8" s="205"/>
      <c r="D8" s="205">
        <v>1</v>
      </c>
      <c r="E8" s="205"/>
      <c r="F8" s="205"/>
      <c r="G8" s="205">
        <v>1</v>
      </c>
      <c r="H8" s="205">
        <v>1</v>
      </c>
      <c r="I8" s="205"/>
      <c r="J8" s="208">
        <f>SUM(H8:I8)</f>
        <v>1</v>
      </c>
      <c r="K8" s="214">
        <f t="shared" ref="K8:K21" si="0">D8-(H8+I8)</f>
        <v>0</v>
      </c>
      <c r="L8" s="205">
        <v>3</v>
      </c>
      <c r="M8" s="205">
        <v>2</v>
      </c>
      <c r="N8" s="205"/>
      <c r="O8" s="208">
        <f>SUM(M8:N8)</f>
        <v>2</v>
      </c>
      <c r="P8" s="215">
        <f t="shared" ref="P8:P21" si="1">L8-(M8+N8)</f>
        <v>1</v>
      </c>
      <c r="Q8" s="218"/>
      <c r="R8" s="218"/>
      <c r="S8" s="215">
        <f>Q8-R8</f>
        <v>0</v>
      </c>
      <c r="T8" s="219"/>
      <c r="U8" s="219"/>
      <c r="V8" s="219"/>
      <c r="W8" s="219"/>
    </row>
    <row r="9" spans="1:23">
      <c r="A9" s="204" t="s">
        <v>93</v>
      </c>
      <c r="B9" s="205"/>
      <c r="C9" s="205"/>
      <c r="D9" s="205"/>
      <c r="E9" s="205"/>
      <c r="F9" s="205"/>
      <c r="G9" s="205"/>
      <c r="H9" s="205"/>
      <c r="I9" s="205"/>
      <c r="J9" s="208">
        <f t="shared" ref="J9:J21" si="2">SUM(H9:I9)</f>
        <v>0</v>
      </c>
      <c r="K9" s="214">
        <f t="shared" si="0"/>
        <v>0</v>
      </c>
      <c r="L9" s="205"/>
      <c r="M9" s="205"/>
      <c r="N9" s="205"/>
      <c r="O9" s="208">
        <f t="shared" ref="O9:O21" si="3">SUM(M9:N9)</f>
        <v>0</v>
      </c>
      <c r="P9" s="215">
        <f t="shared" si="1"/>
        <v>0</v>
      </c>
      <c r="Q9" s="218"/>
      <c r="R9" s="218"/>
      <c r="S9" s="215">
        <f t="shared" ref="S9:S21" si="4">Q9-R9</f>
        <v>0</v>
      </c>
      <c r="T9" s="219"/>
      <c r="U9" s="219"/>
      <c r="V9" s="219"/>
      <c r="W9" s="219"/>
    </row>
    <row r="10" spans="1:23">
      <c r="A10" s="204" t="s">
        <v>94</v>
      </c>
      <c r="B10" s="205"/>
      <c r="C10" s="205"/>
      <c r="D10" s="205"/>
      <c r="E10" s="205"/>
      <c r="F10" s="205"/>
      <c r="G10" s="205"/>
      <c r="H10" s="205"/>
      <c r="I10" s="205"/>
      <c r="J10" s="208">
        <f t="shared" si="2"/>
        <v>0</v>
      </c>
      <c r="K10" s="214">
        <f t="shared" si="0"/>
        <v>0</v>
      </c>
      <c r="L10" s="205"/>
      <c r="M10" s="205"/>
      <c r="N10" s="205"/>
      <c r="O10" s="208">
        <f t="shared" si="3"/>
        <v>0</v>
      </c>
      <c r="P10" s="215">
        <f t="shared" si="1"/>
        <v>0</v>
      </c>
      <c r="Q10" s="218"/>
      <c r="R10" s="218"/>
      <c r="S10" s="215">
        <f t="shared" si="4"/>
        <v>0</v>
      </c>
      <c r="T10" s="219"/>
      <c r="U10" s="219"/>
      <c r="V10" s="219"/>
      <c r="W10" s="219"/>
    </row>
    <row r="11" spans="1:23" ht="24">
      <c r="A11" s="204" t="s">
        <v>95</v>
      </c>
      <c r="B11" s="205">
        <v>125</v>
      </c>
      <c r="C11" s="205"/>
      <c r="D11" s="205"/>
      <c r="E11" s="205"/>
      <c r="F11" s="205"/>
      <c r="G11" s="205"/>
      <c r="H11" s="205">
        <v>1</v>
      </c>
      <c r="I11" s="205"/>
      <c r="J11" s="208">
        <f t="shared" si="2"/>
        <v>1</v>
      </c>
      <c r="K11" s="214">
        <f>(D11+E11)-(H11+I11)</f>
        <v>-1</v>
      </c>
      <c r="L11" s="205">
        <v>3</v>
      </c>
      <c r="M11" s="205">
        <v>3</v>
      </c>
      <c r="N11" s="205"/>
      <c r="O11" s="208">
        <f t="shared" si="3"/>
        <v>3</v>
      </c>
      <c r="P11" s="215">
        <f t="shared" si="1"/>
        <v>0</v>
      </c>
      <c r="Q11" s="218"/>
      <c r="R11" s="218"/>
      <c r="S11" s="215">
        <f t="shared" si="4"/>
        <v>0</v>
      </c>
      <c r="T11" s="219"/>
      <c r="U11" s="219"/>
      <c r="V11" s="219"/>
      <c r="W11" s="219"/>
    </row>
    <row r="12" spans="1:23">
      <c r="A12" s="204" t="s">
        <v>96</v>
      </c>
      <c r="B12" s="205">
        <v>125</v>
      </c>
      <c r="C12" s="205"/>
      <c r="D12" s="205">
        <v>1</v>
      </c>
      <c r="E12" s="205"/>
      <c r="F12" s="205"/>
      <c r="G12" s="205">
        <v>1</v>
      </c>
      <c r="H12" s="205">
        <v>1</v>
      </c>
      <c r="I12" s="205"/>
      <c r="J12" s="208">
        <f t="shared" si="2"/>
        <v>1</v>
      </c>
      <c r="K12" s="214">
        <f t="shared" si="0"/>
        <v>0</v>
      </c>
      <c r="L12" s="205">
        <v>2</v>
      </c>
      <c r="M12" s="205">
        <v>2</v>
      </c>
      <c r="N12" s="205"/>
      <c r="O12" s="208">
        <f t="shared" si="3"/>
        <v>2</v>
      </c>
      <c r="P12" s="215">
        <f t="shared" si="1"/>
        <v>0</v>
      </c>
      <c r="Q12" s="218"/>
      <c r="R12" s="218"/>
      <c r="S12" s="215">
        <f t="shared" si="4"/>
        <v>0</v>
      </c>
      <c r="T12" s="219"/>
      <c r="U12" s="219"/>
      <c r="V12" s="219"/>
      <c r="W12" s="219"/>
    </row>
    <row r="13" spans="1:23" ht="24">
      <c r="A13" s="204" t="s">
        <v>97</v>
      </c>
      <c r="B13" s="205"/>
      <c r="C13" s="205"/>
      <c r="D13" s="205"/>
      <c r="E13" s="205"/>
      <c r="F13" s="205"/>
      <c r="G13" s="205"/>
      <c r="H13" s="205"/>
      <c r="I13" s="205"/>
      <c r="J13" s="208">
        <f t="shared" si="2"/>
        <v>0</v>
      </c>
      <c r="K13" s="214">
        <f t="shared" si="0"/>
        <v>0</v>
      </c>
      <c r="L13" s="205"/>
      <c r="M13" s="205"/>
      <c r="N13" s="205"/>
      <c r="O13" s="208">
        <f t="shared" si="3"/>
        <v>0</v>
      </c>
      <c r="P13" s="215">
        <f t="shared" si="1"/>
        <v>0</v>
      </c>
      <c r="Q13" s="218"/>
      <c r="R13" s="218"/>
      <c r="S13" s="215">
        <f t="shared" si="4"/>
        <v>0</v>
      </c>
      <c r="T13" s="219"/>
      <c r="U13" s="219"/>
      <c r="V13" s="219"/>
      <c r="W13" s="219"/>
    </row>
    <row r="14" spans="1:23">
      <c r="A14" s="204" t="s">
        <v>98</v>
      </c>
      <c r="B14" s="205"/>
      <c r="C14" s="205"/>
      <c r="D14" s="205"/>
      <c r="E14" s="205"/>
      <c r="F14" s="205"/>
      <c r="G14" s="205"/>
      <c r="H14" s="205"/>
      <c r="I14" s="205"/>
      <c r="J14" s="208">
        <f t="shared" si="2"/>
        <v>0</v>
      </c>
      <c r="K14" s="214">
        <f t="shared" si="0"/>
        <v>0</v>
      </c>
      <c r="L14" s="205"/>
      <c r="M14" s="205"/>
      <c r="N14" s="205"/>
      <c r="O14" s="208">
        <f t="shared" si="3"/>
        <v>0</v>
      </c>
      <c r="P14" s="215">
        <f t="shared" si="1"/>
        <v>0</v>
      </c>
      <c r="Q14" s="218"/>
      <c r="R14" s="218"/>
      <c r="S14" s="215">
        <f t="shared" si="4"/>
        <v>0</v>
      </c>
      <c r="T14" s="219"/>
      <c r="U14" s="219"/>
      <c r="V14" s="219"/>
      <c r="W14" s="219"/>
    </row>
    <row r="15" spans="1:23">
      <c r="A15" s="204" t="s">
        <v>99</v>
      </c>
      <c r="B15" s="205"/>
      <c r="C15" s="205"/>
      <c r="D15" s="205"/>
      <c r="E15" s="205"/>
      <c r="F15" s="205"/>
      <c r="G15" s="205"/>
      <c r="H15" s="205"/>
      <c r="I15" s="205"/>
      <c r="J15" s="208">
        <f t="shared" si="2"/>
        <v>0</v>
      </c>
      <c r="K15" s="214">
        <f t="shared" si="0"/>
        <v>0</v>
      </c>
      <c r="L15" s="205"/>
      <c r="M15" s="205"/>
      <c r="N15" s="205"/>
      <c r="O15" s="208">
        <f t="shared" si="3"/>
        <v>0</v>
      </c>
      <c r="P15" s="215">
        <f t="shared" si="1"/>
        <v>0</v>
      </c>
      <c r="Q15" s="218"/>
      <c r="R15" s="218"/>
      <c r="S15" s="215">
        <f t="shared" si="4"/>
        <v>0</v>
      </c>
      <c r="T15" s="219"/>
      <c r="U15" s="219"/>
      <c r="V15" s="219"/>
      <c r="W15" s="219"/>
    </row>
    <row r="16" spans="1:23">
      <c r="A16" s="204" t="s">
        <v>100</v>
      </c>
      <c r="B16" s="205"/>
      <c r="C16" s="205"/>
      <c r="D16" s="205"/>
      <c r="E16" s="205"/>
      <c r="F16" s="205"/>
      <c r="G16" s="205"/>
      <c r="H16" s="205"/>
      <c r="I16" s="205"/>
      <c r="J16" s="208">
        <f t="shared" si="2"/>
        <v>0</v>
      </c>
      <c r="K16" s="214">
        <f t="shared" si="0"/>
        <v>0</v>
      </c>
      <c r="L16" s="205"/>
      <c r="M16" s="205"/>
      <c r="N16" s="205"/>
      <c r="O16" s="208">
        <f t="shared" si="3"/>
        <v>0</v>
      </c>
      <c r="P16" s="215">
        <f t="shared" si="1"/>
        <v>0</v>
      </c>
      <c r="Q16" s="218"/>
      <c r="R16" s="218"/>
      <c r="S16" s="215">
        <f t="shared" si="4"/>
        <v>0</v>
      </c>
      <c r="T16" s="219"/>
      <c r="U16" s="219"/>
      <c r="V16" s="219"/>
      <c r="W16" s="219"/>
    </row>
    <row r="17" spans="1:23" ht="24">
      <c r="A17" s="204" t="s">
        <v>101</v>
      </c>
      <c r="B17" s="205">
        <v>125</v>
      </c>
      <c r="C17" s="205"/>
      <c r="D17" s="205"/>
      <c r="E17" s="205"/>
      <c r="F17" s="205"/>
      <c r="G17" s="205"/>
      <c r="H17" s="205">
        <v>1</v>
      </c>
      <c r="I17" s="205"/>
      <c r="J17" s="208">
        <f t="shared" si="2"/>
        <v>1</v>
      </c>
      <c r="K17" s="214">
        <f t="shared" si="0"/>
        <v>-1</v>
      </c>
      <c r="L17" s="205"/>
      <c r="M17" s="205">
        <v>2</v>
      </c>
      <c r="N17" s="205"/>
      <c r="O17" s="208">
        <f t="shared" si="3"/>
        <v>2</v>
      </c>
      <c r="P17" s="215">
        <f t="shared" si="1"/>
        <v>-2</v>
      </c>
      <c r="Q17" s="218"/>
      <c r="R17" s="218"/>
      <c r="S17" s="215">
        <f t="shared" si="4"/>
        <v>0</v>
      </c>
      <c r="T17" s="219"/>
      <c r="U17" s="219"/>
      <c r="V17" s="219"/>
      <c r="W17" s="219"/>
    </row>
    <row r="18" spans="1:23" ht="24">
      <c r="A18" s="204" t="s">
        <v>102</v>
      </c>
      <c r="B18" s="205">
        <v>125</v>
      </c>
      <c r="C18" s="205"/>
      <c r="D18" s="205"/>
      <c r="E18" s="205">
        <v>1</v>
      </c>
      <c r="F18" s="205"/>
      <c r="G18" s="205"/>
      <c r="H18" s="205">
        <v>1</v>
      </c>
      <c r="I18" s="205"/>
      <c r="J18" s="208">
        <f t="shared" si="2"/>
        <v>1</v>
      </c>
      <c r="K18" s="214">
        <f>E18-(H18+I18)</f>
        <v>0</v>
      </c>
      <c r="L18" s="205">
        <v>1</v>
      </c>
      <c r="M18" s="205">
        <v>2</v>
      </c>
      <c r="N18" s="205"/>
      <c r="O18" s="208">
        <f t="shared" si="3"/>
        <v>2</v>
      </c>
      <c r="P18" s="215">
        <f t="shared" si="1"/>
        <v>-1</v>
      </c>
      <c r="Q18" s="218"/>
      <c r="R18" s="218"/>
      <c r="S18" s="215">
        <f t="shared" si="4"/>
        <v>0</v>
      </c>
      <c r="T18" s="219"/>
      <c r="U18" s="219"/>
      <c r="V18" s="219"/>
      <c r="W18" s="219"/>
    </row>
    <row r="19" spans="1:23">
      <c r="A19" s="204" t="s">
        <v>103</v>
      </c>
      <c r="B19" s="205"/>
      <c r="C19" s="205"/>
      <c r="D19" s="205"/>
      <c r="E19" s="205"/>
      <c r="F19" s="205"/>
      <c r="G19" s="205"/>
      <c r="H19" s="205"/>
      <c r="I19" s="205"/>
      <c r="J19" s="208">
        <f t="shared" si="2"/>
        <v>0</v>
      </c>
      <c r="K19" s="214">
        <f t="shared" si="0"/>
        <v>0</v>
      </c>
      <c r="L19" s="205"/>
      <c r="M19" s="205"/>
      <c r="N19" s="205"/>
      <c r="O19" s="208">
        <f t="shared" si="3"/>
        <v>0</v>
      </c>
      <c r="P19" s="215">
        <f t="shared" si="1"/>
        <v>0</v>
      </c>
      <c r="Q19" s="218"/>
      <c r="R19" s="218"/>
      <c r="S19" s="215">
        <f t="shared" si="4"/>
        <v>0</v>
      </c>
      <c r="T19" s="219"/>
      <c r="U19" s="219"/>
      <c r="V19" s="219"/>
      <c r="W19" s="219"/>
    </row>
    <row r="20" spans="1:23" ht="24.75">
      <c r="A20" s="206" t="s">
        <v>104</v>
      </c>
      <c r="B20" s="205"/>
      <c r="C20" s="205"/>
      <c r="D20" s="205"/>
      <c r="E20" s="205"/>
      <c r="F20" s="205"/>
      <c r="G20" s="205"/>
      <c r="H20" s="205"/>
      <c r="I20" s="205"/>
      <c r="J20" s="208">
        <f t="shared" si="2"/>
        <v>0</v>
      </c>
      <c r="K20" s="214">
        <f t="shared" si="0"/>
        <v>0</v>
      </c>
      <c r="L20" s="216"/>
      <c r="M20" s="205"/>
      <c r="N20" s="205"/>
      <c r="O20" s="208">
        <f t="shared" si="3"/>
        <v>0</v>
      </c>
      <c r="P20" s="215">
        <f t="shared" si="1"/>
        <v>0</v>
      </c>
      <c r="Q20" s="218"/>
      <c r="R20" s="218"/>
      <c r="S20" s="215">
        <f t="shared" si="4"/>
        <v>0</v>
      </c>
      <c r="T20" s="219"/>
      <c r="U20" s="219"/>
      <c r="V20" s="219"/>
      <c r="W20" s="219"/>
    </row>
    <row r="21" spans="1:23" ht="24.75">
      <c r="A21" s="206" t="s">
        <v>105</v>
      </c>
      <c r="B21" s="205"/>
      <c r="C21" s="205"/>
      <c r="D21" s="205"/>
      <c r="E21" s="205"/>
      <c r="F21" s="205"/>
      <c r="G21" s="205"/>
      <c r="H21" s="205"/>
      <c r="I21" s="205"/>
      <c r="J21" s="208">
        <f t="shared" si="2"/>
        <v>0</v>
      </c>
      <c r="K21" s="214">
        <f t="shared" si="0"/>
        <v>0</v>
      </c>
      <c r="L21" s="216">
        <v>1</v>
      </c>
      <c r="M21" s="205"/>
      <c r="N21" s="205"/>
      <c r="O21" s="208">
        <f t="shared" si="3"/>
        <v>0</v>
      </c>
      <c r="P21" s="215">
        <f t="shared" si="1"/>
        <v>1</v>
      </c>
      <c r="Q21" s="218"/>
      <c r="R21" s="218"/>
      <c r="S21" s="215">
        <f t="shared" si="4"/>
        <v>0</v>
      </c>
      <c r="T21" s="219"/>
      <c r="U21" s="219"/>
      <c r="V21" s="219"/>
      <c r="W21" s="219"/>
    </row>
    <row r="22" spans="1:23" ht="24.75">
      <c r="A22" s="206" t="s">
        <v>106</v>
      </c>
      <c r="B22" s="205"/>
      <c r="C22" s="205"/>
      <c r="D22" s="205"/>
      <c r="E22" s="205"/>
      <c r="F22" s="205"/>
      <c r="G22" s="205"/>
      <c r="H22" s="205"/>
      <c r="I22" s="205"/>
      <c r="J22" s="208"/>
      <c r="K22" s="214"/>
      <c r="L22" s="216"/>
      <c r="M22" s="205"/>
      <c r="N22" s="205"/>
      <c r="O22" s="208"/>
      <c r="P22" s="215"/>
      <c r="Q22" s="218"/>
      <c r="R22" s="218"/>
      <c r="S22" s="215"/>
      <c r="T22" s="219"/>
      <c r="U22" s="219"/>
      <c r="V22" s="219"/>
      <c r="W22" s="219"/>
    </row>
    <row r="23" spans="1:23" ht="20.25" customHeight="1">
      <c r="A23" s="207" t="s">
        <v>107</v>
      </c>
      <c r="B23" s="208"/>
      <c r="C23" s="208"/>
      <c r="D23" s="208">
        <f>SUM(D8:D22)</f>
        <v>2</v>
      </c>
      <c r="E23" s="208">
        <f t="shared" ref="E23:I23" si="5">SUM(E8:E22)</f>
        <v>1</v>
      </c>
      <c r="F23" s="208">
        <f t="shared" si="5"/>
        <v>0</v>
      </c>
      <c r="G23" s="208">
        <f t="shared" si="5"/>
        <v>2</v>
      </c>
      <c r="H23" s="208">
        <f t="shared" si="5"/>
        <v>5</v>
      </c>
      <c r="I23" s="208">
        <f t="shared" si="5"/>
        <v>0</v>
      </c>
      <c r="J23" s="208">
        <f t="shared" ref="J23:W23" si="6">SUM(J8:J22)</f>
        <v>5</v>
      </c>
      <c r="K23" s="214">
        <f t="shared" si="6"/>
        <v>-2</v>
      </c>
      <c r="L23" s="208">
        <f t="shared" si="6"/>
        <v>10</v>
      </c>
      <c r="M23" s="208">
        <f t="shared" si="6"/>
        <v>11</v>
      </c>
      <c r="N23" s="208">
        <f t="shared" si="6"/>
        <v>0</v>
      </c>
      <c r="O23" s="208">
        <f t="shared" si="6"/>
        <v>11</v>
      </c>
      <c r="P23" s="215">
        <f t="shared" si="6"/>
        <v>-1</v>
      </c>
      <c r="Q23" s="220">
        <f t="shared" si="6"/>
        <v>0</v>
      </c>
      <c r="R23" s="220">
        <f t="shared" si="6"/>
        <v>0</v>
      </c>
      <c r="S23" s="215">
        <f t="shared" si="6"/>
        <v>0</v>
      </c>
      <c r="T23" s="208">
        <f t="shared" si="6"/>
        <v>0</v>
      </c>
      <c r="U23" s="208">
        <f t="shared" si="6"/>
        <v>0</v>
      </c>
      <c r="V23" s="208">
        <f t="shared" si="6"/>
        <v>0</v>
      </c>
      <c r="W23" s="208">
        <f t="shared" si="6"/>
        <v>0</v>
      </c>
    </row>
    <row r="24" spans="1:23" ht="15.75" customHeight="1">
      <c r="A24" s="209" t="s">
        <v>108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21"/>
      <c r="R24" s="221"/>
      <c r="S24" s="221"/>
      <c r="T24" s="221"/>
      <c r="U24" s="221"/>
      <c r="V24" s="221"/>
      <c r="W24" s="221"/>
    </row>
    <row r="25" spans="1:23">
      <c r="A25" s="211"/>
    </row>
  </sheetData>
  <mergeCells count="5">
    <mergeCell ref="D6:S6"/>
    <mergeCell ref="T6:W6"/>
    <mergeCell ref="A6:A7"/>
    <mergeCell ref="B6:B7"/>
    <mergeCell ref="C6:C7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workbookViewId="0">
      <selection activeCell="F15" sqref="F15"/>
    </sheetView>
  </sheetViews>
  <sheetFormatPr defaultColWidth="9.140625" defaultRowHeight="12.75"/>
  <cols>
    <col min="1" max="1" width="28" style="182" customWidth="1"/>
    <col min="2" max="2" width="15" style="182" customWidth="1"/>
    <col min="3" max="3" width="11.7109375" style="182" customWidth="1"/>
    <col min="4" max="4" width="8.140625" style="182" customWidth="1"/>
    <col min="5" max="5" width="13.140625" style="182" customWidth="1"/>
    <col min="6" max="6" width="10" style="182" customWidth="1"/>
    <col min="7" max="7" width="8" style="182" customWidth="1"/>
    <col min="8" max="8" width="14.28515625" style="182" customWidth="1"/>
    <col min="9" max="9" width="11.42578125" style="182" customWidth="1"/>
    <col min="10" max="16384" width="9.140625" style="182"/>
  </cols>
  <sheetData>
    <row r="1" spans="1:9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9">
      <c r="A2" s="3"/>
      <c r="B2" s="4" t="s">
        <v>24</v>
      </c>
      <c r="C2" s="5">
        <f>Kadar.ode.!C2</f>
        <v>7248261</v>
      </c>
      <c r="D2" s="6"/>
      <c r="E2" s="6"/>
      <c r="F2" s="6"/>
      <c r="G2" s="7"/>
    </row>
    <row r="3" spans="1:9">
      <c r="A3" s="3"/>
      <c r="B3" s="4" t="s">
        <v>25</v>
      </c>
      <c r="C3" s="5" t="str">
        <f>Kadar.ode.!C3</f>
        <v>01.01.2026.</v>
      </c>
      <c r="D3" s="6"/>
      <c r="E3" s="6"/>
      <c r="F3" s="6"/>
      <c r="G3" s="7"/>
    </row>
    <row r="4" spans="1:9" ht="14.25">
      <c r="A4" s="3"/>
      <c r="B4" s="4" t="s">
        <v>109</v>
      </c>
      <c r="C4" s="8" t="s">
        <v>10</v>
      </c>
      <c r="D4" s="9"/>
      <c r="E4" s="9"/>
      <c r="F4" s="9"/>
      <c r="G4" s="10"/>
    </row>
    <row r="5" spans="1:9" ht="12" customHeight="1">
      <c r="A5" s="11"/>
      <c r="B5" s="183"/>
      <c r="C5" s="184"/>
      <c r="D5" s="185"/>
    </row>
    <row r="6" spans="1:9" ht="21.75" customHeight="1">
      <c r="A6" s="372" t="s">
        <v>80</v>
      </c>
      <c r="B6" s="372"/>
      <c r="C6" s="186"/>
      <c r="D6" s="186"/>
      <c r="E6" s="186"/>
      <c r="F6" s="186"/>
    </row>
    <row r="7" spans="1:9">
      <c r="A7" s="187" t="s">
        <v>110</v>
      </c>
      <c r="B7" s="188"/>
      <c r="C7" s="186"/>
      <c r="D7" s="186"/>
      <c r="E7" s="186"/>
      <c r="F7" s="186"/>
    </row>
    <row r="8" spans="1:9">
      <c r="A8" s="187" t="s">
        <v>111</v>
      </c>
      <c r="B8" s="188"/>
      <c r="C8" s="186"/>
      <c r="D8" s="186"/>
      <c r="E8" s="186"/>
      <c r="F8" s="186"/>
    </row>
    <row r="9" spans="1:9">
      <c r="A9" s="187" t="s">
        <v>107</v>
      </c>
      <c r="B9" s="188"/>
      <c r="C9" s="186"/>
      <c r="D9" s="186"/>
      <c r="E9" s="186"/>
      <c r="F9" s="186"/>
    </row>
    <row r="10" spans="1:9">
      <c r="A10" s="186"/>
      <c r="B10" s="186"/>
      <c r="C10" s="186"/>
      <c r="D10" s="186"/>
      <c r="E10" s="186"/>
      <c r="F10" s="186"/>
      <c r="G10" s="186"/>
      <c r="H10" s="186"/>
      <c r="I10" s="198"/>
    </row>
    <row r="11" spans="1:9" ht="57.75" customHeight="1">
      <c r="A11" s="371" t="s">
        <v>112</v>
      </c>
      <c r="B11" s="376" t="s">
        <v>30</v>
      </c>
      <c r="C11" s="376"/>
      <c r="D11" s="376"/>
      <c r="E11" s="376"/>
      <c r="F11" s="376"/>
      <c r="G11" s="376"/>
      <c r="H11" s="376" t="s">
        <v>31</v>
      </c>
      <c r="I11" s="376"/>
    </row>
    <row r="12" spans="1:9" ht="54.75" customHeight="1">
      <c r="A12" s="371"/>
      <c r="B12" s="189" t="s">
        <v>113</v>
      </c>
      <c r="C12" s="189" t="s">
        <v>114</v>
      </c>
      <c r="D12" s="189" t="s">
        <v>89</v>
      </c>
      <c r="E12" s="189" t="s">
        <v>115</v>
      </c>
      <c r="F12" s="189" t="s">
        <v>114</v>
      </c>
      <c r="G12" s="189" t="s">
        <v>89</v>
      </c>
      <c r="H12" s="189" t="s">
        <v>116</v>
      </c>
      <c r="I12" s="189" t="s">
        <v>117</v>
      </c>
    </row>
    <row r="13" spans="1:9">
      <c r="A13" s="190" t="s">
        <v>118</v>
      </c>
      <c r="B13" s="191">
        <v>9</v>
      </c>
      <c r="C13" s="191">
        <v>9</v>
      </c>
      <c r="D13" s="192">
        <f t="shared" ref="D13:D14" si="0">B13-C13</f>
        <v>0</v>
      </c>
      <c r="E13" s="193">
        <v>49</v>
      </c>
      <c r="F13" s="194">
        <v>36</v>
      </c>
      <c r="G13" s="192">
        <f t="shared" ref="G13:G14" si="1">E13-F13</f>
        <v>13</v>
      </c>
      <c r="H13" s="193"/>
      <c r="I13" s="194"/>
    </row>
    <row r="14" spans="1:9">
      <c r="A14" s="190" t="s">
        <v>119</v>
      </c>
      <c r="B14" s="191"/>
      <c r="C14" s="191"/>
      <c r="D14" s="192">
        <f t="shared" si="0"/>
        <v>0</v>
      </c>
      <c r="E14" s="193">
        <v>2</v>
      </c>
      <c r="F14" s="194">
        <v>4</v>
      </c>
      <c r="G14" s="192">
        <f t="shared" si="1"/>
        <v>-2</v>
      </c>
      <c r="H14" s="193"/>
      <c r="I14" s="194"/>
    </row>
    <row r="15" spans="1:9">
      <c r="A15" s="190"/>
      <c r="B15" s="191"/>
      <c r="C15" s="191"/>
      <c r="D15" s="192">
        <f t="shared" ref="D15:D23" si="2">B15-C15</f>
        <v>0</v>
      </c>
      <c r="E15" s="193"/>
      <c r="F15" s="194"/>
      <c r="G15" s="192">
        <f t="shared" ref="G15:G23" si="3">E15-F15</f>
        <v>0</v>
      </c>
      <c r="H15" s="193"/>
      <c r="I15" s="194"/>
    </row>
    <row r="16" spans="1:9">
      <c r="A16" s="190"/>
      <c r="B16" s="191"/>
      <c r="C16" s="191"/>
      <c r="D16" s="192">
        <f t="shared" si="2"/>
        <v>0</v>
      </c>
      <c r="E16" s="193"/>
      <c r="F16" s="194"/>
      <c r="G16" s="192">
        <f t="shared" si="3"/>
        <v>0</v>
      </c>
      <c r="H16" s="193"/>
      <c r="I16" s="194"/>
    </row>
    <row r="17" spans="1:9">
      <c r="A17" s="190"/>
      <c r="B17" s="191"/>
      <c r="C17" s="191"/>
      <c r="D17" s="192">
        <f t="shared" si="2"/>
        <v>0</v>
      </c>
      <c r="E17" s="193"/>
      <c r="F17" s="194"/>
      <c r="G17" s="192">
        <f t="shared" si="3"/>
        <v>0</v>
      </c>
      <c r="H17" s="193"/>
      <c r="I17" s="194"/>
    </row>
    <row r="18" spans="1:9">
      <c r="A18" s="190"/>
      <c r="B18" s="191"/>
      <c r="C18" s="191"/>
      <c r="D18" s="192">
        <f t="shared" si="2"/>
        <v>0</v>
      </c>
      <c r="E18" s="193"/>
      <c r="F18" s="194"/>
      <c r="G18" s="192">
        <f t="shared" si="3"/>
        <v>0</v>
      </c>
      <c r="H18" s="193"/>
      <c r="I18" s="194"/>
    </row>
    <row r="19" spans="1:9">
      <c r="A19" s="190"/>
      <c r="B19" s="191"/>
      <c r="C19" s="191"/>
      <c r="D19" s="192">
        <f t="shared" si="2"/>
        <v>0</v>
      </c>
      <c r="E19" s="193"/>
      <c r="F19" s="194"/>
      <c r="G19" s="192">
        <f t="shared" si="3"/>
        <v>0</v>
      </c>
      <c r="H19" s="193"/>
      <c r="I19" s="194"/>
    </row>
    <row r="20" spans="1:9">
      <c r="A20" s="190"/>
      <c r="B20" s="191"/>
      <c r="C20" s="191"/>
      <c r="D20" s="192">
        <f t="shared" si="2"/>
        <v>0</v>
      </c>
      <c r="E20" s="193"/>
      <c r="F20" s="194"/>
      <c r="G20" s="192">
        <f t="shared" si="3"/>
        <v>0</v>
      </c>
      <c r="H20" s="193"/>
      <c r="I20" s="194"/>
    </row>
    <row r="21" spans="1:9" s="181" customFormat="1">
      <c r="A21" s="195"/>
      <c r="B21" s="191"/>
      <c r="C21" s="191"/>
      <c r="D21" s="192">
        <f t="shared" si="2"/>
        <v>0</v>
      </c>
      <c r="E21" s="193"/>
      <c r="F21" s="194"/>
      <c r="G21" s="192">
        <f t="shared" si="3"/>
        <v>0</v>
      </c>
      <c r="H21" s="193"/>
      <c r="I21" s="194"/>
    </row>
    <row r="22" spans="1:9" s="181" customFormat="1">
      <c r="A22" s="195"/>
      <c r="B22" s="191"/>
      <c r="C22" s="191"/>
      <c r="D22" s="192">
        <f t="shared" si="2"/>
        <v>0</v>
      </c>
      <c r="E22" s="193"/>
      <c r="F22" s="194"/>
      <c r="G22" s="192">
        <f t="shared" si="3"/>
        <v>0</v>
      </c>
      <c r="H22" s="193"/>
      <c r="I22" s="194"/>
    </row>
    <row r="23" spans="1:9" s="181" customFormat="1">
      <c r="A23" s="196" t="s">
        <v>35</v>
      </c>
      <c r="B23" s="188">
        <f>SUM(B13:B22)</f>
        <v>9</v>
      </c>
      <c r="C23" s="188">
        <f>SUM(C13:C22)</f>
        <v>9</v>
      </c>
      <c r="D23" s="197">
        <f t="shared" si="2"/>
        <v>0</v>
      </c>
      <c r="E23" s="188">
        <f>SUM(E13:E22)</f>
        <v>51</v>
      </c>
      <c r="F23" s="188">
        <f>SUM(F13:F22)</f>
        <v>40</v>
      </c>
      <c r="G23" s="197">
        <f t="shared" si="3"/>
        <v>11</v>
      </c>
      <c r="H23" s="188">
        <f>SUM(H13:H22)</f>
        <v>0</v>
      </c>
      <c r="I23" s="188">
        <f>SUM(I13:I22)</f>
        <v>0</v>
      </c>
    </row>
  </sheetData>
  <mergeCells count="4">
    <mergeCell ref="A6:B6"/>
    <mergeCell ref="B11:G11"/>
    <mergeCell ref="H11:I11"/>
    <mergeCell ref="A11:A12"/>
  </mergeCells>
  <pageMargins left="0.23622047244094499" right="0.23622047244094499" top="0.35433070866141703" bottom="0.35433070866141703" header="0.31496062992126" footer="0.3149606299212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workbookViewId="0">
      <selection activeCell="D13" sqref="D13"/>
    </sheetView>
  </sheetViews>
  <sheetFormatPr defaultColWidth="9" defaultRowHeight="12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 ht="12.75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154"/>
      <c r="H1" s="155"/>
      <c r="I1" s="167"/>
      <c r="J1" s="168"/>
      <c r="K1" s="168"/>
      <c r="L1" s="169"/>
      <c r="M1" s="169"/>
      <c r="N1" s="169"/>
      <c r="O1" s="169"/>
      <c r="P1" s="169"/>
      <c r="Q1" s="169"/>
    </row>
    <row r="2" spans="1:17" ht="12.75">
      <c r="A2" s="3"/>
      <c r="B2" s="4" t="s">
        <v>24</v>
      </c>
      <c r="C2" s="5">
        <f>Kadar.ode.!C2</f>
        <v>7248261</v>
      </c>
      <c r="D2" s="6"/>
      <c r="E2" s="6"/>
      <c r="F2" s="6"/>
      <c r="G2" s="156"/>
      <c r="H2" s="155"/>
      <c r="I2" s="170"/>
      <c r="J2" s="168"/>
      <c r="K2" s="171"/>
      <c r="L2" s="169"/>
      <c r="M2" s="169"/>
    </row>
    <row r="3" spans="1:17" ht="12.75">
      <c r="A3" s="3"/>
      <c r="B3" s="4" t="s">
        <v>25</v>
      </c>
      <c r="C3" s="5" t="str">
        <f>Kadar.ode.!C3</f>
        <v>01.01.2026.</v>
      </c>
      <c r="D3" s="6"/>
      <c r="E3" s="6"/>
      <c r="F3" s="6"/>
      <c r="G3" s="6"/>
      <c r="H3" s="155"/>
      <c r="I3" s="170"/>
      <c r="J3" s="168"/>
      <c r="K3" s="171"/>
      <c r="L3" s="169"/>
      <c r="M3" s="169"/>
      <c r="N3" s="169"/>
      <c r="O3" s="169"/>
      <c r="P3" s="169"/>
      <c r="Q3" s="169"/>
    </row>
    <row r="4" spans="1:17" ht="14.25">
      <c r="A4" s="3"/>
      <c r="B4" s="4" t="s">
        <v>120</v>
      </c>
      <c r="C4" s="8" t="s">
        <v>11</v>
      </c>
      <c r="D4" s="9"/>
      <c r="E4" s="9"/>
      <c r="F4" s="9"/>
      <c r="G4" s="9"/>
      <c r="H4" s="157"/>
      <c r="I4" s="170"/>
      <c r="J4" s="168"/>
      <c r="K4" s="171"/>
      <c r="L4" s="169"/>
      <c r="M4" s="169"/>
      <c r="N4" s="169"/>
      <c r="O4" s="169"/>
      <c r="P4" s="169"/>
      <c r="Q4" s="169"/>
    </row>
    <row r="5" spans="1:17" ht="12.75">
      <c r="A5" s="158"/>
      <c r="B5" s="158"/>
      <c r="C5" s="158"/>
      <c r="D5" s="158"/>
      <c r="E5" s="158"/>
      <c r="F5" s="158"/>
      <c r="G5" s="159"/>
      <c r="H5" s="160"/>
      <c r="I5" s="172"/>
      <c r="J5" s="173"/>
      <c r="K5" s="174"/>
    </row>
    <row r="6" spans="1:17" ht="193.5" customHeight="1">
      <c r="A6" s="161"/>
      <c r="B6" s="161"/>
      <c r="C6" s="162" t="s">
        <v>121</v>
      </c>
      <c r="D6" s="162" t="s">
        <v>114</v>
      </c>
      <c r="E6" s="162" t="s">
        <v>85</v>
      </c>
      <c r="F6" s="162" t="s">
        <v>31</v>
      </c>
      <c r="G6" s="162" t="s">
        <v>122</v>
      </c>
      <c r="H6" s="163" t="s">
        <v>123</v>
      </c>
      <c r="I6" s="163" t="s">
        <v>124</v>
      </c>
      <c r="J6" s="175" t="s">
        <v>125</v>
      </c>
      <c r="K6" s="176" t="s">
        <v>126</v>
      </c>
    </row>
    <row r="7" spans="1:17" ht="6" customHeight="1">
      <c r="A7" s="164"/>
      <c r="B7" s="164"/>
      <c r="C7" s="164"/>
      <c r="D7" s="164"/>
      <c r="E7" s="164"/>
      <c r="F7" s="164"/>
      <c r="G7" s="164"/>
      <c r="H7" s="164"/>
      <c r="I7" s="177"/>
      <c r="J7" s="178"/>
      <c r="K7" s="179"/>
    </row>
    <row r="8" spans="1:17" ht="15">
      <c r="A8" s="165" t="s">
        <v>127</v>
      </c>
      <c r="B8" s="164"/>
      <c r="C8" s="164">
        <f>SUM(Kadar.ode.!I23,Kadar.dne.bol.dij.!E18,Kadar.zaj.med.del.!D23)</f>
        <v>2</v>
      </c>
      <c r="D8" s="166">
        <v>30</v>
      </c>
      <c r="E8" s="166">
        <f t="shared" ref="E8:E13" si="0">C8-D8</f>
        <v>-28</v>
      </c>
      <c r="F8" s="164">
        <f>SUM(Kadar.ode.!AD23,Kadar.dne.bol.dij.!P18,Kadar.zaj.med.del.!T23)</f>
        <v>0</v>
      </c>
      <c r="G8" s="164">
        <f t="shared" ref="G8:G13" si="1">SUM(C8,F8)</f>
        <v>2</v>
      </c>
      <c r="H8" s="164">
        <v>0</v>
      </c>
      <c r="I8" s="180">
        <v>0</v>
      </c>
      <c r="J8" s="180">
        <v>0</v>
      </c>
      <c r="K8" s="180">
        <f>C8+J8</f>
        <v>2</v>
      </c>
    </row>
    <row r="9" spans="1:17" ht="15">
      <c r="A9" s="165" t="s">
        <v>128</v>
      </c>
      <c r="B9" s="164"/>
      <c r="C9" s="164">
        <f>SUM(Kadar.zaj.med.del.!E23)</f>
        <v>1</v>
      </c>
      <c r="D9" s="164">
        <v>1</v>
      </c>
      <c r="E9" s="164">
        <f t="shared" si="0"/>
        <v>0</v>
      </c>
      <c r="F9" s="164">
        <f>SUM(Kadar.zaj.med.del.!U23)</f>
        <v>0</v>
      </c>
      <c r="G9" s="164">
        <f t="shared" si="1"/>
        <v>1</v>
      </c>
      <c r="H9" s="164">
        <v>0</v>
      </c>
      <c r="I9" s="164">
        <v>0</v>
      </c>
      <c r="J9" s="180">
        <v>0</v>
      </c>
      <c r="K9" s="164">
        <f t="shared" ref="K9:K14" si="2">C9+J9</f>
        <v>1</v>
      </c>
    </row>
    <row r="10" spans="1:17" ht="30">
      <c r="A10" s="165" t="s">
        <v>129</v>
      </c>
      <c r="B10" s="164"/>
      <c r="C10" s="164">
        <f>SUM(Kadar.ode.!R23,Kadar.dne.bol.dij.!J18,Kadar.zaj.med.del.!L23)</f>
        <v>10</v>
      </c>
      <c r="D10" s="166">
        <v>84</v>
      </c>
      <c r="E10" s="164">
        <f t="shared" si="0"/>
        <v>-74</v>
      </c>
      <c r="F10" s="164">
        <f>SUM(Kadar.ode.!AE23,Kadar.dne.bol.dij.!Q18,Kadar.zaj.med.del.!V23)</f>
        <v>0</v>
      </c>
      <c r="G10" s="164">
        <f t="shared" si="1"/>
        <v>10</v>
      </c>
      <c r="H10" s="164">
        <v>7</v>
      </c>
      <c r="I10" s="164">
        <v>0</v>
      </c>
      <c r="J10" s="180">
        <v>0</v>
      </c>
      <c r="K10" s="164">
        <f t="shared" si="2"/>
        <v>10</v>
      </c>
    </row>
    <row r="11" spans="1:17" ht="30">
      <c r="A11" s="165" t="s">
        <v>130</v>
      </c>
      <c r="B11" s="164"/>
      <c r="C11" s="164">
        <f>SUM(Kadar.ode.!Z23,Kadar.dne.bol.dij.!M18,Kadar.zaj.med.del.!Q23)</f>
        <v>0</v>
      </c>
      <c r="D11" s="164">
        <f>SUM(Kadar.ode.!AA23,Kadar.ode.!AB23,Kadar.dne.bol.dij.!N18,Kadar.zaj.med.del.!R23)</f>
        <v>0</v>
      </c>
      <c r="E11" s="164">
        <f t="shared" si="0"/>
        <v>0</v>
      </c>
      <c r="F11" s="164">
        <f>SUM(Kadar.ode.!AF23,Kadar.dne.bol.dij.!R18,Kadar.zaj.med.del.!W23)</f>
        <v>0</v>
      </c>
      <c r="G11" s="164">
        <f t="shared" si="1"/>
        <v>0</v>
      </c>
      <c r="H11" s="164">
        <v>0</v>
      </c>
      <c r="I11" s="164">
        <v>0</v>
      </c>
      <c r="J11" s="180">
        <v>0</v>
      </c>
      <c r="K11" s="164">
        <f t="shared" si="2"/>
        <v>0</v>
      </c>
    </row>
    <row r="12" spans="1:17" ht="45">
      <c r="A12" s="165" t="s">
        <v>131</v>
      </c>
      <c r="B12" s="164"/>
      <c r="C12" s="164">
        <f>SUM(Kadar.nem.!B23)</f>
        <v>9</v>
      </c>
      <c r="D12" s="164">
        <f>SUM(Kadar.nem.!C23)</f>
        <v>9</v>
      </c>
      <c r="E12" s="164">
        <f t="shared" si="0"/>
        <v>0</v>
      </c>
      <c r="F12" s="164">
        <f>SUM(Kadar.nem.!H23)</f>
        <v>0</v>
      </c>
      <c r="G12" s="164">
        <f t="shared" si="1"/>
        <v>9</v>
      </c>
      <c r="H12" s="164">
        <v>0</v>
      </c>
      <c r="I12" s="164">
        <v>0</v>
      </c>
      <c r="J12" s="180">
        <v>0</v>
      </c>
      <c r="K12" s="164">
        <f t="shared" si="2"/>
        <v>9</v>
      </c>
    </row>
    <row r="13" spans="1:17" ht="45">
      <c r="A13" s="165" t="s">
        <v>132</v>
      </c>
      <c r="B13" s="164"/>
      <c r="C13" s="164">
        <f>SUM(Kadar.nem.!E23)</f>
        <v>51</v>
      </c>
      <c r="D13" s="164">
        <f>SUM(Kadar.nem.!F23)</f>
        <v>40</v>
      </c>
      <c r="E13" s="164">
        <f t="shared" si="0"/>
        <v>11</v>
      </c>
      <c r="F13" s="164">
        <f>SUM(Kadar.nem.!I23)</f>
        <v>0</v>
      </c>
      <c r="G13" s="164">
        <f t="shared" si="1"/>
        <v>51</v>
      </c>
      <c r="H13" s="164">
        <v>0</v>
      </c>
      <c r="I13" s="164">
        <v>0</v>
      </c>
      <c r="J13" s="180">
        <v>0</v>
      </c>
      <c r="K13" s="164">
        <f t="shared" si="2"/>
        <v>51</v>
      </c>
    </row>
    <row r="14" spans="1:17" ht="15">
      <c r="A14" s="165" t="s">
        <v>35</v>
      </c>
      <c r="B14" s="164"/>
      <c r="C14" s="164">
        <f>SUM(C8:C13)</f>
        <v>73</v>
      </c>
      <c r="D14" s="164">
        <f>SUM(D8:D13)</f>
        <v>164</v>
      </c>
      <c r="E14" s="164">
        <f>SUM(E8:E13)</f>
        <v>-91</v>
      </c>
      <c r="F14" s="164">
        <f>SUM(F8:F13)</f>
        <v>0</v>
      </c>
      <c r="G14" s="164">
        <f>SUM(G8:G13)</f>
        <v>73</v>
      </c>
      <c r="H14" s="164">
        <v>7</v>
      </c>
      <c r="I14" s="164">
        <v>0</v>
      </c>
      <c r="J14" s="180">
        <v>0</v>
      </c>
      <c r="K14" s="164">
        <f t="shared" si="2"/>
        <v>73</v>
      </c>
    </row>
  </sheetData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3"/>
  <sheetViews>
    <sheetView workbookViewId="0">
      <selection activeCell="G17" sqref="G17:G19"/>
    </sheetView>
  </sheetViews>
  <sheetFormatPr defaultColWidth="9" defaultRowHeight="12"/>
  <cols>
    <col min="1" max="1" width="7.5703125" customWidth="1"/>
    <col min="2" max="2" width="24.5703125" customWidth="1"/>
    <col min="3" max="3" width="10.7109375" customWidth="1"/>
  </cols>
  <sheetData>
    <row r="1" spans="1:12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12">
      <c r="A2" s="3"/>
      <c r="B2" s="4" t="s">
        <v>24</v>
      </c>
      <c r="C2" s="5">
        <f>Kadar.ode.!C2</f>
        <v>7248261</v>
      </c>
      <c r="D2" s="6"/>
      <c r="E2" s="6"/>
      <c r="F2" s="6"/>
      <c r="G2" s="7"/>
    </row>
    <row r="3" spans="1:12">
      <c r="A3" s="3"/>
      <c r="B3" s="4"/>
      <c r="C3" s="5"/>
      <c r="D3" s="6"/>
      <c r="E3" s="6"/>
      <c r="F3" s="6"/>
      <c r="G3" s="7"/>
    </row>
    <row r="4" spans="1:12" ht="14.25">
      <c r="A4" s="3"/>
      <c r="B4" s="4" t="s">
        <v>133</v>
      </c>
      <c r="C4" s="8" t="s">
        <v>12</v>
      </c>
      <c r="D4" s="9"/>
      <c r="E4" s="9"/>
      <c r="F4" s="9"/>
      <c r="G4" s="10"/>
    </row>
    <row r="6" spans="1:12" ht="33.75" customHeight="1">
      <c r="A6" s="383" t="s">
        <v>134</v>
      </c>
      <c r="B6" s="383" t="s">
        <v>61</v>
      </c>
      <c r="C6" s="387" t="s">
        <v>135</v>
      </c>
      <c r="D6" s="388"/>
      <c r="E6" s="368" t="s">
        <v>136</v>
      </c>
      <c r="F6" s="368"/>
      <c r="G6" s="368" t="s">
        <v>137</v>
      </c>
      <c r="H6" s="368"/>
      <c r="I6" s="368" t="s">
        <v>138</v>
      </c>
      <c r="J6" s="368"/>
      <c r="K6" s="368" t="s">
        <v>139</v>
      </c>
      <c r="L6" s="368"/>
    </row>
    <row r="7" spans="1:12" ht="27.75" customHeight="1">
      <c r="A7" s="384"/>
      <c r="B7" s="384"/>
      <c r="C7" s="138" t="s">
        <v>140</v>
      </c>
      <c r="D7" s="139" t="s">
        <v>141</v>
      </c>
      <c r="E7" s="115" t="s">
        <v>2421</v>
      </c>
      <c r="F7" s="115" t="s">
        <v>2422</v>
      </c>
      <c r="G7" s="115" t="s">
        <v>2421</v>
      </c>
      <c r="H7" s="115" t="s">
        <v>2422</v>
      </c>
      <c r="I7" s="115" t="s">
        <v>2421</v>
      </c>
      <c r="J7" s="115" t="s">
        <v>2422</v>
      </c>
      <c r="K7" s="115" t="s">
        <v>2421</v>
      </c>
      <c r="L7" s="115" t="s">
        <v>2422</v>
      </c>
    </row>
    <row r="8" spans="1:12">
      <c r="A8" s="140"/>
      <c r="B8" s="385" t="s">
        <v>144</v>
      </c>
      <c r="C8" s="141" t="s">
        <v>35</v>
      </c>
      <c r="D8" s="142">
        <f>SUM(D9:D11)</f>
        <v>91</v>
      </c>
      <c r="E8" s="143"/>
      <c r="F8" s="143">
        <v>2850</v>
      </c>
      <c r="G8" s="143">
        <f>SUM(G9:G11)</f>
        <v>0</v>
      </c>
      <c r="H8" s="143">
        <f>SUM(H9:H11)</f>
        <v>26572</v>
      </c>
      <c r="I8" s="143" t="e">
        <f>G8/E8</f>
        <v>#DIV/0!</v>
      </c>
      <c r="J8" s="143">
        <f>H8/F8</f>
        <v>9.3235087719298253</v>
      </c>
      <c r="K8" s="143">
        <f>G8/(365*D8)*100</f>
        <v>0</v>
      </c>
      <c r="L8" s="143">
        <f>H8/(365*D8)*100</f>
        <v>80</v>
      </c>
    </row>
    <row r="9" spans="1:12">
      <c r="A9" s="140">
        <v>112</v>
      </c>
      <c r="B9" s="386"/>
      <c r="C9" s="144" t="s">
        <v>145</v>
      </c>
      <c r="D9" s="143">
        <v>5</v>
      </c>
      <c r="E9" s="143"/>
      <c r="F9" s="143">
        <v>500</v>
      </c>
      <c r="G9" s="143"/>
      <c r="H9" s="143">
        <v>1460</v>
      </c>
      <c r="I9" s="143" t="e">
        <f t="shared" ref="I9:J23" si="0">G9/E9</f>
        <v>#DIV/0!</v>
      </c>
      <c r="J9" s="143">
        <f t="shared" si="0"/>
        <v>2.92</v>
      </c>
      <c r="K9" s="143">
        <f>G9/(365*D9)*100</f>
        <v>0</v>
      </c>
      <c r="L9" s="143">
        <f>H9/(365*D9)*100</f>
        <v>80</v>
      </c>
    </row>
    <row r="10" spans="1:12">
      <c r="A10" s="140"/>
      <c r="B10" s="386"/>
      <c r="C10" s="144" t="s">
        <v>146</v>
      </c>
      <c r="D10" s="143">
        <v>18</v>
      </c>
      <c r="E10" s="143"/>
      <c r="F10" s="143">
        <v>1038</v>
      </c>
      <c r="G10" s="143"/>
      <c r="H10" s="143">
        <v>5256</v>
      </c>
      <c r="I10" s="143" t="e">
        <f t="shared" si="0"/>
        <v>#DIV/0!</v>
      </c>
      <c r="J10" s="143">
        <f t="shared" si="0"/>
        <v>5.0635838150289016</v>
      </c>
      <c r="K10" s="143">
        <f>G10/(365*D10)*100</f>
        <v>0</v>
      </c>
      <c r="L10" s="143">
        <f>H10/(365*D10)*100</f>
        <v>80</v>
      </c>
    </row>
    <row r="11" spans="1:12">
      <c r="A11" s="145"/>
      <c r="B11" s="384"/>
      <c r="C11" s="146" t="s">
        <v>147</v>
      </c>
      <c r="D11" s="147">
        <v>68</v>
      </c>
      <c r="E11" s="147"/>
      <c r="F11" s="147">
        <v>2180</v>
      </c>
      <c r="G11" s="147"/>
      <c r="H11" s="147">
        <v>19856</v>
      </c>
      <c r="I11" s="150" t="e">
        <f t="shared" si="0"/>
        <v>#DIV/0!</v>
      </c>
      <c r="J11" s="151">
        <f t="shared" si="0"/>
        <v>9.1082568807339452</v>
      </c>
      <c r="K11" s="150">
        <f>G11/(365*D11)*100</f>
        <v>0</v>
      </c>
      <c r="L11" s="151">
        <f>H11/(365*D11)*100</f>
        <v>80</v>
      </c>
    </row>
    <row r="12" spans="1:12">
      <c r="A12" s="140"/>
      <c r="B12" s="385" t="s">
        <v>148</v>
      </c>
      <c r="C12" s="148" t="s">
        <v>35</v>
      </c>
      <c r="D12" s="143">
        <f>SUM(D13:D15)</f>
        <v>14</v>
      </c>
      <c r="E12" s="143"/>
      <c r="F12" s="143">
        <v>560</v>
      </c>
      <c r="G12" s="143">
        <f>SUM(G13:G15)</f>
        <v>0</v>
      </c>
      <c r="H12" s="143">
        <f>SUM(H13:H15)</f>
        <v>4088</v>
      </c>
      <c r="I12" s="142" t="e">
        <f t="shared" si="0"/>
        <v>#DIV/0!</v>
      </c>
      <c r="J12" s="142">
        <f t="shared" si="0"/>
        <v>7.3</v>
      </c>
      <c r="K12" s="143">
        <f>G12/(365*D12)*100</f>
        <v>0</v>
      </c>
      <c r="L12" s="143">
        <f>H12/(365*D12)*100</f>
        <v>80</v>
      </c>
    </row>
    <row r="13" spans="1:12">
      <c r="A13" s="140">
        <v>110</v>
      </c>
      <c r="B13" s="386"/>
      <c r="C13" s="144" t="s">
        <v>145</v>
      </c>
      <c r="D13" s="143">
        <v>2</v>
      </c>
      <c r="E13" s="143"/>
      <c r="F13" s="143">
        <v>265</v>
      </c>
      <c r="G13" s="143"/>
      <c r="H13" s="143">
        <v>584</v>
      </c>
      <c r="I13" s="143" t="e">
        <f t="shared" si="0"/>
        <v>#DIV/0!</v>
      </c>
      <c r="J13" s="143">
        <f t="shared" si="0"/>
        <v>2.2037735849056603</v>
      </c>
      <c r="K13" s="143">
        <f t="shared" ref="K13:K23" si="1">G13/(365*D13)*100</f>
        <v>0</v>
      </c>
      <c r="L13" s="143">
        <f t="shared" ref="L13:L23" si="2">H13/(365*D13)*100</f>
        <v>80</v>
      </c>
    </row>
    <row r="14" spans="1:12">
      <c r="A14" s="140"/>
      <c r="B14" s="386"/>
      <c r="C14" s="144" t="s">
        <v>146</v>
      </c>
      <c r="D14" s="143">
        <v>4</v>
      </c>
      <c r="E14" s="143"/>
      <c r="F14" s="143">
        <v>505</v>
      </c>
      <c r="G14" s="143"/>
      <c r="H14" s="143">
        <v>1168</v>
      </c>
      <c r="I14" s="143" t="e">
        <f t="shared" si="0"/>
        <v>#DIV/0!</v>
      </c>
      <c r="J14" s="143">
        <f t="shared" si="0"/>
        <v>2.3128712871287127</v>
      </c>
      <c r="K14" s="143">
        <f t="shared" si="1"/>
        <v>0</v>
      </c>
      <c r="L14" s="143">
        <f t="shared" si="2"/>
        <v>80</v>
      </c>
    </row>
    <row r="15" spans="1:12">
      <c r="A15" s="145"/>
      <c r="B15" s="384"/>
      <c r="C15" s="146" t="s">
        <v>147</v>
      </c>
      <c r="D15" s="147">
        <v>8</v>
      </c>
      <c r="E15" s="147"/>
      <c r="F15" s="147">
        <v>420</v>
      </c>
      <c r="G15" s="147"/>
      <c r="H15" s="147">
        <v>2336</v>
      </c>
      <c r="I15" s="150" t="e">
        <f t="shared" si="0"/>
        <v>#DIV/0!</v>
      </c>
      <c r="J15" s="151">
        <f t="shared" si="0"/>
        <v>5.5619047619047617</v>
      </c>
      <c r="K15" s="150">
        <f t="shared" si="1"/>
        <v>0</v>
      </c>
      <c r="L15" s="151">
        <f t="shared" si="2"/>
        <v>80</v>
      </c>
    </row>
    <row r="16" spans="1:12">
      <c r="A16" s="140"/>
      <c r="B16" s="385" t="s">
        <v>149</v>
      </c>
      <c r="C16" s="148" t="s">
        <v>35</v>
      </c>
      <c r="D16" s="143">
        <f>SUM(D17:D19)</f>
        <v>20</v>
      </c>
      <c r="E16" s="143"/>
      <c r="F16" s="143">
        <v>627</v>
      </c>
      <c r="G16" s="143">
        <f>SUM(G17:G19)</f>
        <v>0</v>
      </c>
      <c r="H16" s="143">
        <f>SUM(H17:H19)</f>
        <v>5913</v>
      </c>
      <c r="I16" s="142" t="e">
        <f t="shared" si="0"/>
        <v>#DIV/0!</v>
      </c>
      <c r="J16" s="142">
        <f t="shared" si="0"/>
        <v>9.4306220095693778</v>
      </c>
      <c r="K16" s="143">
        <f t="shared" si="1"/>
        <v>0</v>
      </c>
      <c r="L16" s="143">
        <f t="shared" si="2"/>
        <v>81</v>
      </c>
    </row>
    <row r="17" spans="1:12">
      <c r="A17" s="140">
        <v>313</v>
      </c>
      <c r="B17" s="386"/>
      <c r="C17" s="144" t="s">
        <v>145</v>
      </c>
      <c r="D17" s="143">
        <v>1</v>
      </c>
      <c r="E17" s="143"/>
      <c r="F17" s="143">
        <v>100</v>
      </c>
      <c r="G17" s="143"/>
      <c r="H17" s="143">
        <v>365</v>
      </c>
      <c r="I17" s="143" t="e">
        <f t="shared" si="0"/>
        <v>#DIV/0!</v>
      </c>
      <c r="J17" s="143">
        <f t="shared" si="0"/>
        <v>3.65</v>
      </c>
      <c r="K17" s="143">
        <f t="shared" si="1"/>
        <v>0</v>
      </c>
      <c r="L17" s="143">
        <f t="shared" si="2"/>
        <v>100</v>
      </c>
    </row>
    <row r="18" spans="1:12">
      <c r="A18" s="140"/>
      <c r="B18" s="386"/>
      <c r="C18" s="144" t="s">
        <v>146</v>
      </c>
      <c r="D18" s="143">
        <v>4</v>
      </c>
      <c r="E18" s="143"/>
      <c r="F18" s="143">
        <v>210</v>
      </c>
      <c r="G18" s="143"/>
      <c r="H18" s="143">
        <v>1168</v>
      </c>
      <c r="I18" s="143" t="e">
        <f t="shared" si="0"/>
        <v>#DIV/0!</v>
      </c>
      <c r="J18" s="143">
        <f t="shared" si="0"/>
        <v>5.5619047619047617</v>
      </c>
      <c r="K18" s="143">
        <f t="shared" si="1"/>
        <v>0</v>
      </c>
      <c r="L18" s="143">
        <f t="shared" si="2"/>
        <v>80</v>
      </c>
    </row>
    <row r="19" spans="1:12">
      <c r="A19" s="145"/>
      <c r="B19" s="384"/>
      <c r="C19" s="146" t="s">
        <v>147</v>
      </c>
      <c r="D19" s="147">
        <v>15</v>
      </c>
      <c r="E19" s="147"/>
      <c r="F19" s="147">
        <v>634</v>
      </c>
      <c r="G19" s="147"/>
      <c r="H19" s="147">
        <v>4380</v>
      </c>
      <c r="I19" s="150" t="e">
        <f t="shared" si="0"/>
        <v>#DIV/0!</v>
      </c>
      <c r="J19" s="151">
        <f t="shared" si="0"/>
        <v>6.9085173501577284</v>
      </c>
      <c r="K19" s="150">
        <f t="shared" si="1"/>
        <v>0</v>
      </c>
      <c r="L19" s="151">
        <f t="shared" si="2"/>
        <v>80</v>
      </c>
    </row>
    <row r="20" spans="1:12">
      <c r="A20" s="377" t="s">
        <v>150</v>
      </c>
      <c r="B20" s="378"/>
      <c r="C20" s="141" t="s">
        <v>35</v>
      </c>
      <c r="D20" s="142">
        <f t="shared" ref="D20:H23" si="3">SUM(D16,D12,D8)</f>
        <v>125</v>
      </c>
      <c r="E20" s="142"/>
      <c r="F20" s="142">
        <f t="shared" si="3"/>
        <v>4037</v>
      </c>
      <c r="G20" s="142">
        <f t="shared" si="3"/>
        <v>0</v>
      </c>
      <c r="H20" s="142">
        <f t="shared" si="3"/>
        <v>36573</v>
      </c>
      <c r="I20" s="142" t="e">
        <f t="shared" si="0"/>
        <v>#DIV/0!</v>
      </c>
      <c r="J20" s="142">
        <f t="shared" si="0"/>
        <v>9.0594500866980425</v>
      </c>
      <c r="K20" s="143">
        <f t="shared" si="1"/>
        <v>0</v>
      </c>
      <c r="L20" s="143">
        <f t="shared" si="2"/>
        <v>80.16</v>
      </c>
    </row>
    <row r="21" spans="1:12">
      <c r="A21" s="379"/>
      <c r="B21" s="380"/>
      <c r="C21" s="144" t="s">
        <v>145</v>
      </c>
      <c r="D21" s="142">
        <f t="shared" si="3"/>
        <v>8</v>
      </c>
      <c r="E21" s="142">
        <f t="shared" si="3"/>
        <v>0</v>
      </c>
      <c r="F21" s="142">
        <f t="shared" si="3"/>
        <v>865</v>
      </c>
      <c r="G21" s="142">
        <f t="shared" si="3"/>
        <v>0</v>
      </c>
      <c r="H21" s="142">
        <f t="shared" si="3"/>
        <v>2409</v>
      </c>
      <c r="I21" s="143" t="e">
        <f t="shared" si="0"/>
        <v>#DIV/0!</v>
      </c>
      <c r="J21" s="143">
        <f t="shared" si="0"/>
        <v>2.784971098265896</v>
      </c>
      <c r="K21" s="143">
        <f t="shared" si="1"/>
        <v>0</v>
      </c>
      <c r="L21" s="143">
        <f t="shared" si="2"/>
        <v>82.5</v>
      </c>
    </row>
    <row r="22" spans="1:12">
      <c r="A22" s="379"/>
      <c r="B22" s="380"/>
      <c r="C22" s="144" t="s">
        <v>146</v>
      </c>
      <c r="D22" s="142">
        <f t="shared" si="3"/>
        <v>26</v>
      </c>
      <c r="E22" s="142">
        <f t="shared" si="3"/>
        <v>0</v>
      </c>
      <c r="F22" s="142">
        <f t="shared" si="3"/>
        <v>1753</v>
      </c>
      <c r="G22" s="142">
        <f t="shared" si="3"/>
        <v>0</v>
      </c>
      <c r="H22" s="142">
        <f t="shared" si="3"/>
        <v>7592</v>
      </c>
      <c r="I22" s="143" t="e">
        <f t="shared" si="0"/>
        <v>#DIV/0!</v>
      </c>
      <c r="J22" s="143">
        <f t="shared" si="0"/>
        <v>4.330861380490588</v>
      </c>
      <c r="K22" s="143">
        <f t="shared" si="1"/>
        <v>0</v>
      </c>
      <c r="L22" s="143">
        <f t="shared" si="2"/>
        <v>80</v>
      </c>
    </row>
    <row r="23" spans="1:12">
      <c r="A23" s="381"/>
      <c r="B23" s="382"/>
      <c r="C23" s="149" t="s">
        <v>147</v>
      </c>
      <c r="D23" s="142">
        <f>SUM(D19,D15,D11)</f>
        <v>91</v>
      </c>
      <c r="E23" s="142">
        <f t="shared" si="3"/>
        <v>0</v>
      </c>
      <c r="F23" s="142">
        <f t="shared" si="3"/>
        <v>3234</v>
      </c>
      <c r="G23" s="142">
        <f t="shared" si="3"/>
        <v>0</v>
      </c>
      <c r="H23" s="142">
        <f t="shared" si="3"/>
        <v>26572</v>
      </c>
      <c r="I23" s="152" t="e">
        <f t="shared" si="0"/>
        <v>#DIV/0!</v>
      </c>
      <c r="J23" s="153">
        <f t="shared" si="0"/>
        <v>8.216450216450216</v>
      </c>
      <c r="K23" s="152">
        <f t="shared" si="1"/>
        <v>0</v>
      </c>
      <c r="L23" s="153">
        <f t="shared" si="2"/>
        <v>80</v>
      </c>
    </row>
  </sheetData>
  <mergeCells count="11">
    <mergeCell ref="C6:D6"/>
    <mergeCell ref="E6:F6"/>
    <mergeCell ref="G6:H6"/>
    <mergeCell ref="I6:J6"/>
    <mergeCell ref="K6:L6"/>
    <mergeCell ref="A20:B23"/>
    <mergeCell ref="A6:A7"/>
    <mergeCell ref="B6:B7"/>
    <mergeCell ref="B8:B11"/>
    <mergeCell ref="B12:B15"/>
    <mergeCell ref="B16:B19"/>
  </mergeCells>
  <pageMargins left="0.23622047244094499" right="0.23622047244094499" top="0.35433070866141703" bottom="0.35433070866141703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workbookViewId="0">
      <selection activeCell="L12" sqref="L12"/>
    </sheetView>
  </sheetViews>
  <sheetFormatPr defaultColWidth="9.140625" defaultRowHeight="12.75"/>
  <cols>
    <col min="1" max="1" width="8.140625" style="48" customWidth="1"/>
    <col min="2" max="2" width="24.140625" style="48" customWidth="1"/>
    <col min="3" max="3" width="10.140625" style="48" customWidth="1"/>
    <col min="4" max="7" width="9.7109375" style="48" customWidth="1"/>
    <col min="8" max="16384" width="9.140625" style="48"/>
  </cols>
  <sheetData>
    <row r="1" spans="1:7" s="114" customFormat="1">
      <c r="A1" s="3"/>
      <c r="B1" s="4" t="s">
        <v>22</v>
      </c>
      <c r="C1" s="5" t="s">
        <v>22</v>
      </c>
      <c r="D1" s="6"/>
      <c r="E1" s="6"/>
      <c r="F1" s="6"/>
      <c r="G1" s="7"/>
    </row>
    <row r="2" spans="1:7">
      <c r="A2" s="3"/>
      <c r="B2" s="4" t="s">
        <v>24</v>
      </c>
      <c r="C2" s="5">
        <f>Kadar.ode.!C2</f>
        <v>7248261</v>
      </c>
      <c r="D2" s="6"/>
      <c r="E2" s="6"/>
      <c r="F2" s="6"/>
      <c r="G2" s="7"/>
    </row>
    <row r="3" spans="1:7">
      <c r="A3" s="3"/>
      <c r="B3" s="4"/>
      <c r="C3" s="5"/>
      <c r="D3" s="6"/>
      <c r="E3" s="6"/>
      <c r="F3" s="6"/>
      <c r="G3" s="7"/>
    </row>
    <row r="4" spans="1:7" ht="15.75" customHeight="1">
      <c r="A4" s="3"/>
      <c r="B4" s="4" t="s">
        <v>151</v>
      </c>
      <c r="C4" s="8" t="s">
        <v>13</v>
      </c>
      <c r="D4" s="9"/>
      <c r="E4" s="9"/>
      <c r="F4" s="9"/>
      <c r="G4" s="10"/>
    </row>
    <row r="6" spans="1:7" ht="34.5" customHeight="1">
      <c r="A6" s="389" t="s">
        <v>134</v>
      </c>
      <c r="B6" s="389" t="s">
        <v>61</v>
      </c>
      <c r="C6" s="389" t="s">
        <v>152</v>
      </c>
      <c r="D6" s="389" t="s">
        <v>153</v>
      </c>
      <c r="E6" s="389"/>
      <c r="F6" s="389" t="s">
        <v>154</v>
      </c>
      <c r="G6" s="389"/>
    </row>
    <row r="7" spans="1:7" ht="35.25" customHeight="1">
      <c r="A7" s="389"/>
      <c r="B7" s="389"/>
      <c r="C7" s="389"/>
      <c r="D7" s="16" t="s">
        <v>2421</v>
      </c>
      <c r="E7" s="16" t="s">
        <v>2422</v>
      </c>
      <c r="F7" s="16" t="s">
        <v>2421</v>
      </c>
      <c r="G7" s="16" t="s">
        <v>2422</v>
      </c>
    </row>
    <row r="8" spans="1:7" ht="24.95" customHeight="1">
      <c r="A8" s="23"/>
      <c r="B8" s="135" t="s">
        <v>118</v>
      </c>
      <c r="C8" s="23">
        <v>22</v>
      </c>
      <c r="D8" s="23"/>
      <c r="E8" s="23">
        <v>480</v>
      </c>
      <c r="F8" s="23"/>
      <c r="G8" s="23">
        <v>4700</v>
      </c>
    </row>
    <row r="9" spans="1:7" ht="24.95" customHeight="1">
      <c r="A9" s="23"/>
      <c r="B9" s="135"/>
      <c r="C9" s="23"/>
      <c r="D9" s="23"/>
      <c r="E9" s="23"/>
      <c r="F9" s="136"/>
      <c r="G9" s="23"/>
    </row>
    <row r="10" spans="1:7" ht="24.95" customHeight="1">
      <c r="A10" s="137"/>
      <c r="B10" s="135"/>
      <c r="C10" s="23"/>
      <c r="D10" s="23"/>
      <c r="E10" s="23"/>
      <c r="F10" s="136"/>
      <c r="G10" s="23"/>
    </row>
    <row r="11" spans="1:7" ht="24.95" customHeight="1">
      <c r="A11" s="23"/>
      <c r="B11" s="135"/>
      <c r="C11" s="23"/>
      <c r="D11" s="23"/>
      <c r="E11" s="23"/>
      <c r="F11" s="136"/>
      <c r="G11" s="23"/>
    </row>
    <row r="12" spans="1:7" ht="24.95" customHeight="1">
      <c r="A12" s="23"/>
      <c r="B12" s="135"/>
      <c r="C12" s="23"/>
      <c r="D12" s="23"/>
      <c r="E12" s="23"/>
      <c r="F12" s="136"/>
      <c r="G12" s="23"/>
    </row>
    <row r="13" spans="1:7" ht="24.95" customHeight="1">
      <c r="A13" s="23"/>
      <c r="B13" s="135"/>
      <c r="C13" s="23"/>
      <c r="D13" s="23"/>
      <c r="E13" s="23"/>
      <c r="F13" s="136"/>
      <c r="G13" s="23"/>
    </row>
    <row r="14" spans="1:7" ht="24.95" customHeight="1">
      <c r="A14" s="23"/>
      <c r="B14" s="135"/>
      <c r="C14" s="23"/>
      <c r="D14" s="23"/>
      <c r="E14" s="23"/>
      <c r="F14" s="136"/>
      <c r="G14" s="23"/>
    </row>
    <row r="15" spans="1:7" ht="24.95" customHeight="1">
      <c r="A15" s="23"/>
      <c r="B15" s="135"/>
      <c r="C15" s="23"/>
      <c r="D15" s="23"/>
      <c r="E15" s="23"/>
      <c r="F15" s="136"/>
      <c r="G15" s="23"/>
    </row>
    <row r="16" spans="1:7" ht="24.95" customHeight="1">
      <c r="A16" s="23"/>
      <c r="B16" s="135"/>
      <c r="C16" s="23"/>
      <c r="D16" s="23"/>
      <c r="E16" s="23"/>
      <c r="F16" s="136"/>
      <c r="G16" s="23"/>
    </row>
    <row r="17" spans="1:7" ht="24.95" customHeight="1">
      <c r="A17" s="23"/>
      <c r="B17" s="135"/>
      <c r="C17" s="23"/>
      <c r="D17" s="23"/>
      <c r="E17" s="23"/>
      <c r="F17" s="136"/>
      <c r="G17" s="23"/>
    </row>
    <row r="18" spans="1:7" ht="24.95" customHeight="1">
      <c r="A18" s="390" t="s">
        <v>107</v>
      </c>
      <c r="B18" s="390"/>
      <c r="C18" s="36">
        <f>SUM(C8:C17)</f>
        <v>22</v>
      </c>
      <c r="D18" s="36">
        <f t="shared" ref="D18:G18" si="0">SUM(D8:D17)</f>
        <v>0</v>
      </c>
      <c r="E18" s="36">
        <f t="shared" si="0"/>
        <v>480</v>
      </c>
      <c r="F18" s="36">
        <f t="shared" si="0"/>
        <v>0</v>
      </c>
      <c r="G18" s="36">
        <f t="shared" si="0"/>
        <v>4700</v>
      </c>
    </row>
  </sheetData>
  <mergeCells count="6">
    <mergeCell ref="D6:E6"/>
    <mergeCell ref="F6:G6"/>
    <mergeCell ref="A18:B18"/>
    <mergeCell ref="A6:A7"/>
    <mergeCell ref="B6:B7"/>
    <mergeCell ref="C6:C7"/>
  </mergeCells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workbookViewId="0">
      <selection activeCell="L19" sqref="L19"/>
    </sheetView>
  </sheetViews>
  <sheetFormatPr defaultColWidth="9.140625" defaultRowHeight="12.75"/>
  <cols>
    <col min="1" max="1" width="7.42578125" style="48" customWidth="1"/>
    <col min="2" max="2" width="29.7109375" style="48" customWidth="1"/>
    <col min="3" max="3" width="24.42578125" style="48" customWidth="1"/>
    <col min="4" max="4" width="11.140625" style="48" customWidth="1"/>
    <col min="5" max="8" width="8.42578125" style="48" customWidth="1"/>
    <col min="9" max="16384" width="9.140625" style="48"/>
  </cols>
  <sheetData>
    <row r="1" spans="1:7">
      <c r="A1" s="3"/>
      <c r="B1" s="4" t="s">
        <v>22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7">
      <c r="A2" s="3"/>
      <c r="B2" s="4" t="s">
        <v>24</v>
      </c>
      <c r="C2" s="5">
        <f>Kadar.ode.!C2</f>
        <v>7248261</v>
      </c>
      <c r="D2" s="6"/>
      <c r="E2" s="6"/>
      <c r="F2" s="6"/>
      <c r="G2" s="7"/>
    </row>
    <row r="3" spans="1:7">
      <c r="A3" s="3"/>
      <c r="B3" s="4"/>
      <c r="C3" s="5"/>
      <c r="D3" s="6"/>
      <c r="E3" s="6"/>
      <c r="F3" s="6"/>
      <c r="G3" s="7"/>
    </row>
    <row r="4" spans="1:7" ht="14.25">
      <c r="A4" s="3"/>
      <c r="B4" s="4" t="s">
        <v>155</v>
      </c>
      <c r="C4" s="8" t="s">
        <v>14</v>
      </c>
      <c r="D4" s="9"/>
      <c r="E4" s="9"/>
      <c r="F4" s="9"/>
      <c r="G4" s="10"/>
    </row>
    <row r="5" spans="1:7" ht="12.75" customHeight="1"/>
    <row r="6" spans="1:7" s="114" customFormat="1" ht="23.25" customHeight="1">
      <c r="A6" s="395" t="s">
        <v>134</v>
      </c>
      <c r="B6" s="395" t="s">
        <v>61</v>
      </c>
      <c r="C6" s="395" t="s">
        <v>156</v>
      </c>
      <c r="D6" s="389" t="s">
        <v>157</v>
      </c>
      <c r="E6" s="389"/>
      <c r="F6" s="391" t="s">
        <v>158</v>
      </c>
      <c r="G6" s="392"/>
    </row>
    <row r="7" spans="1:7" s="114" customFormat="1" ht="32.25" customHeight="1">
      <c r="A7" s="396"/>
      <c r="B7" s="396"/>
      <c r="C7" s="396"/>
      <c r="D7" s="115" t="s">
        <v>2421</v>
      </c>
      <c r="E7" s="115" t="s">
        <v>2422</v>
      </c>
      <c r="F7" s="115" t="s">
        <v>2421</v>
      </c>
      <c r="G7" s="115" t="s">
        <v>2422</v>
      </c>
    </row>
    <row r="8" spans="1:7" ht="21.95" customHeight="1">
      <c r="A8" s="116">
        <v>805</v>
      </c>
      <c r="B8" s="117" t="s">
        <v>159</v>
      </c>
      <c r="C8" s="118">
        <v>15</v>
      </c>
      <c r="D8" s="119"/>
      <c r="E8" s="119">
        <v>540</v>
      </c>
      <c r="F8" s="120"/>
      <c r="G8" s="120">
        <v>4380</v>
      </c>
    </row>
    <row r="9" spans="1:7" ht="21.95" customHeight="1">
      <c r="A9" s="121"/>
      <c r="B9" s="122"/>
      <c r="C9" s="23"/>
      <c r="D9" s="109"/>
      <c r="E9" s="109"/>
      <c r="F9" s="123"/>
      <c r="G9" s="123"/>
    </row>
    <row r="10" spans="1:7" ht="21.95" customHeight="1">
      <c r="A10" s="124"/>
      <c r="B10" s="27"/>
      <c r="C10" s="23"/>
      <c r="D10" s="109"/>
      <c r="E10" s="109"/>
      <c r="F10" s="109"/>
      <c r="G10" s="109"/>
    </row>
    <row r="11" spans="1:7" ht="21.95" customHeight="1">
      <c r="A11" s="121"/>
      <c r="B11" s="122"/>
      <c r="C11" s="112"/>
      <c r="D11" s="125"/>
      <c r="E11" s="125"/>
      <c r="F11" s="125"/>
      <c r="G11" s="125"/>
    </row>
    <row r="12" spans="1:7" ht="21.95" customHeight="1">
      <c r="A12" s="126"/>
      <c r="B12" s="27"/>
      <c r="C12" s="23"/>
      <c r="D12" s="109"/>
      <c r="E12" s="109"/>
      <c r="F12" s="109"/>
      <c r="G12" s="109"/>
    </row>
    <row r="13" spans="1:7" ht="21.95" customHeight="1">
      <c r="A13" s="121"/>
      <c r="B13" s="127"/>
      <c r="C13" s="112"/>
      <c r="D13" s="125"/>
      <c r="E13" s="125"/>
      <c r="F13" s="125"/>
      <c r="G13" s="125"/>
    </row>
    <row r="14" spans="1:7" ht="21.95" customHeight="1">
      <c r="A14" s="126"/>
      <c r="B14" s="27"/>
      <c r="C14" s="23"/>
      <c r="D14" s="109"/>
      <c r="E14" s="109"/>
      <c r="F14" s="109"/>
      <c r="G14" s="109"/>
    </row>
    <row r="15" spans="1:7" ht="21.95" customHeight="1">
      <c r="A15" s="121"/>
      <c r="B15" s="122"/>
      <c r="C15" s="112"/>
      <c r="D15" s="125"/>
      <c r="E15" s="125"/>
      <c r="F15" s="125"/>
      <c r="G15" s="125"/>
    </row>
    <row r="16" spans="1:7" ht="21.95" customHeight="1">
      <c r="A16" s="126"/>
      <c r="B16" s="27"/>
      <c r="C16" s="23"/>
      <c r="D16" s="109"/>
      <c r="E16" s="109"/>
      <c r="F16" s="128"/>
      <c r="G16" s="128"/>
    </row>
    <row r="17" spans="1:7" ht="21.95" customHeight="1">
      <c r="A17" s="129"/>
      <c r="B17" s="130"/>
      <c r="C17" s="131"/>
      <c r="D17" s="132"/>
      <c r="E17" s="132"/>
      <c r="F17" s="133"/>
      <c r="G17" s="134"/>
    </row>
    <row r="18" spans="1:7" ht="24.95" customHeight="1">
      <c r="A18" s="393" t="s">
        <v>107</v>
      </c>
      <c r="B18" s="394"/>
      <c r="C18" s="113">
        <f>SUM(C8:C17)</f>
        <v>15</v>
      </c>
      <c r="D18" s="113">
        <f t="shared" ref="D18:G18" si="0">SUM(D8:D17)</f>
        <v>0</v>
      </c>
      <c r="E18" s="113">
        <f t="shared" si="0"/>
        <v>540</v>
      </c>
      <c r="F18" s="113">
        <f t="shared" si="0"/>
        <v>0</v>
      </c>
      <c r="G18" s="113">
        <f t="shared" si="0"/>
        <v>4380</v>
      </c>
    </row>
    <row r="19" spans="1:7" ht="12.95" customHeight="1"/>
    <row r="20" spans="1:7" ht="12.95" customHeight="1"/>
    <row r="21" spans="1:7" ht="12.95" customHeight="1"/>
    <row r="22" spans="1:7" ht="12.95" customHeight="1"/>
  </sheetData>
  <mergeCells count="6">
    <mergeCell ref="D6:E6"/>
    <mergeCell ref="F6:G6"/>
    <mergeCell ref="A18:B18"/>
    <mergeCell ref="A6:A7"/>
    <mergeCell ref="B6:B7"/>
    <mergeCell ref="C6:C7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Dnevne.bolnice</vt:lpstr>
      <vt:lpstr>usluge_prema_OS</vt:lpstr>
      <vt:lpstr>Zbirna(Pivot)</vt:lpstr>
      <vt:lpstr>DSG</vt:lpstr>
      <vt:lpstr>Krv</vt:lpstr>
      <vt:lpstr>Lekovi</vt:lpstr>
      <vt:lpstr>Sanitet.mat</vt:lpstr>
      <vt:lpstr>Reagensi</vt:lpstr>
      <vt:lpstr>Kadar.nem.!Print_Area</vt:lpstr>
      <vt:lpstr>Krv!Print_Area</vt:lpstr>
      <vt:lpstr>Lekovi!Print_Area</vt:lpstr>
      <vt:lpstr>Reagensi!Print_Area</vt:lpstr>
      <vt:lpstr>Sanitet.mat!Print_Area</vt:lpstr>
      <vt:lpstr>Kadar.zaj.med.del.!Print_Titles</vt:lpstr>
      <vt:lpstr>Lekovi!Print_Titles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Sokobanja B</cp:lastModifiedBy>
  <cp:lastPrinted>2026-02-25T08:45:28Z</cp:lastPrinted>
  <dcterms:created xsi:type="dcterms:W3CDTF">1998-03-25T08:50:00Z</dcterms:created>
  <dcterms:modified xsi:type="dcterms:W3CDTF">2026-02-25T08:47:35Z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DB258F44797C4721B838B9C24DEA6506_12</vt:lpwstr>
  </property>
  <property fmtid="{D5CDD505-2E9C-101B-9397-08002B2CF9AE}" pid="3" name="KSOProductBuildVer">
    <vt:lpwstr>1033-12.2.0.19307</vt:lpwstr>
  </property>
</Properties>
</file>