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<sst xmlns="http://schemas.openxmlformats.org/spreadsheetml/2006/main" count="187" uniqueCount="173">
  <si>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</si>
  <si>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</si>
  <si>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</si>
  <si>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</si>
  <si>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</si>
  <si>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</si>
  <si>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</si>
  <si>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</si>
  <si>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</si>
  <si>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</si>
  <si>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</si>
  <si>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</si>
  <si>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</si>
  <si>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</si>
  <si>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</si>
  <si>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</si>
  <si>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</si>
  <si>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</si>
  <si>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</si>
  <si>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</si>
  <si>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</si>
  <si>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</si>
  <si>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</si>
  <si>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</si>
  <si>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</si>
  <si>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</si>
  <si>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</si>
  <si>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VIII</t>
  </si>
  <si>
    <t>Р.бр.</t>
  </si>
  <si>
    <t>Опис</t>
  </si>
  <si>
    <t>Ниво града</t>
  </si>
  <si>
    <t>Сопствени приходи</t>
  </si>
  <si>
    <t>Донације</t>
  </si>
  <si>
    <t>УКУПНО ИЗДАЦИ (II+III+IV)</t>
  </si>
  <si>
    <t>ТЕКУЋИ ТРОШКОВИ</t>
  </si>
  <si>
    <t>Бруто зараде</t>
  </si>
  <si>
    <t>Социјални допириноси на терет послодавца</t>
  </si>
  <si>
    <t>Социјална давања запосленима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</si>
  <si>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</si>
  <si>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</si>
  <si>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</si>
  <si>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</si>
  <si>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</si>
  <si>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</si>
  <si>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</si>
  <si>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</si>
  <si>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УКУПНО ПРИЛИВИ (VI+VII+VIII)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</si>
  <si>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</si>
  <si>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</si>
  <si>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</si>
  <si>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</si>
  <si>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</si>
  <si>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</si>
  <si>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</si>
  <si>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</si>
  <si>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</si>
  <si>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</si>
  <si>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</si>
  <si>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</si>
  <si>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</si>
  <si>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</si>
  <si>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</si>
  <si>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</si>
  <si>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</si>
  <si>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</si>
  <si>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</si>
  <si>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</si>
  <si>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</si>
  <si>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</si>
  <si>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</si>
  <si>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</si>
  <si>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</si>
  <si>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</si>
  <si>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</si>
  <si>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</si>
  <si>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</si>
  <si>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</si>
  <si>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</si>
  <si>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</si>
  <si>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</si>
  <si>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</si>
  <si>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</si>
  <si>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</si>
  <si>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</si>
  <si>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</si>
  <si>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</si>
  <si>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</si>
  <si>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</si>
  <si>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</si>
  <si>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</si>
  <si>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</si>
  <si>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</si>
  <si>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</si>
  <si>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</si>
  <si>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</si>
  <si>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</si>
  <si>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</si>
  <si>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</si>
  <si>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</si>
  <si>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</si>
  <si>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</si>
  <si>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</si>
  <si>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</si>
  <si>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</si>
  <si>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</si>
  <si>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</si>
  <si>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</si>
  <si>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</si>
  <si>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</si>
  <si>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</si>
  <si>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</si>
  <si>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</si>
  <si>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</si>
  <si>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</si>
  <si>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</si>
  <si>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</si>
  <si>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</si>
  <si>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</si>
  <si>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</si>
  <si>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</si>
  <si>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</si>
  <si>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</si>
  <si>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</si>
  <si>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</si>
  <si>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</si>
  <si>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</si>
  <si>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</si>
  <si>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</si>
  <si>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</si>
  <si>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</si>
  <si>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</si>
  <si>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</si>
  <si>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</si>
  <si>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</si>
  <si>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</si>
  <si>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</si>
  <si>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</si>
  <si>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</si>
  <si>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</si>
  <si>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</si>
  <si>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</si>
  <si>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</si>
  <si>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</si>
  <si>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</si>
  <si>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</si>
  <si>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</si>
  <si>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13.2.</t>
  </si>
  <si>
    <t>14.1.</t>
  </si>
  <si>
    <t>15.1.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</si>
  <si>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</si>
  <si>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</si>
  <si>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</si>
  <si>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</si>
  <si>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</si>
  <si>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</si>
  <si>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2.5.</t>
  </si>
  <si>
    <t>Опрема за производњу, моторна, непокретна и немоторна опрема</t>
  </si>
  <si>
    <t>Приходи по основу уговора за 2018. год. за болницу</t>
  </si>
  <si>
    <t>Приходи по основу уговора за 2018. год. за рехабилитацију</t>
  </si>
  <si>
    <t>Приходи по основу уговора за 2018. год. за амбулан.поликл. услуге</t>
  </si>
  <si>
    <t>2.6.</t>
  </si>
  <si>
    <t>Књижевна и уметнчка дела 515120</t>
  </si>
  <si>
    <t>Отплата камата домаим јавним финфнсијским институцијама 441300</t>
  </si>
  <si>
    <t>16.1.</t>
  </si>
  <si>
    <t>Накнаде трошкова за запослене</t>
  </si>
  <si>
    <t>Накнаде трошкова за запослене 415100</t>
  </si>
  <si>
    <t>Пренос по Закључку Владе</t>
  </si>
  <si>
    <t>ООСО-болница</t>
  </si>
  <si>
    <t>ООСО-рехабилитација</t>
  </si>
  <si>
    <t>Пренос из 2019</t>
  </si>
  <si>
    <t>Пренос средстава из 2019 у 2020 год.</t>
  </si>
  <si>
    <t>Пренос по основу прихода из буџета</t>
  </si>
  <si>
    <t>ПРОЈЕКТОВАНИ БИЛАНС УСПЕХА ЗА 2020 ГОДИНУ  - ДОПУНА БРОЈ 2</t>
  </si>
</sst>
</file>

<file path=xl/styles.xml><?xml version="1.0" encoding="utf-8"?>
<styleSheet xmlns="http://schemas.openxmlformats.org/spreadsheetml/2006/main">
  <numFmts count="4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241A]d\.\ mmmm\ 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35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6" fontId="4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7" fillId="0" borderId="10" xfId="0" applyNumberFormat="1" applyFont="1" applyBorder="1" applyAlignment="1">
      <alignment horizontal="right" wrapText="1"/>
    </xf>
    <xf numFmtId="3" fontId="48" fillId="35" borderId="10" xfId="0" applyNumberFormat="1" applyFont="1" applyFill="1" applyBorder="1" applyAlignment="1">
      <alignment horizontal="right"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7" borderId="10" xfId="0" applyNumberFormat="1" applyFont="1" applyFill="1" applyBorder="1" applyAlignment="1">
      <alignment horizontal="right" wrapText="1"/>
    </xf>
    <xf numFmtId="0" fontId="4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3" fontId="4" fillId="38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 wrapText="1"/>
    </xf>
    <xf numFmtId="3" fontId="2" fillId="39" borderId="10" xfId="0" applyNumberFormat="1" applyFont="1" applyFill="1" applyBorder="1" applyAlignment="1">
      <alignment horizontal="right" wrapText="1"/>
    </xf>
    <xf numFmtId="0" fontId="4" fillId="40" borderId="10" xfId="0" applyFont="1" applyFill="1" applyBorder="1" applyAlignment="1">
      <alignment horizontal="center" wrapText="1"/>
    </xf>
    <xf numFmtId="0" fontId="4" fillId="40" borderId="10" xfId="0" applyFont="1" applyFill="1" applyBorder="1" applyAlignment="1">
      <alignment wrapText="1"/>
    </xf>
    <xf numFmtId="0" fontId="2" fillId="40" borderId="10" xfId="0" applyFont="1" applyFill="1" applyBorder="1" applyAlignment="1">
      <alignment horizontal="center" wrapText="1"/>
    </xf>
    <xf numFmtId="3" fontId="2" fillId="40" borderId="10" xfId="0" applyNumberFormat="1" applyFont="1" applyFill="1" applyBorder="1" applyAlignment="1">
      <alignment horizontal="right" wrapText="1"/>
    </xf>
    <xf numFmtId="3" fontId="4" fillId="4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3" fontId="2" fillId="36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9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8"/>
  <sheetViews>
    <sheetView tabSelected="1" zoomScalePageLayoutView="0" workbookViewId="0" topLeftCell="A88">
      <selection activeCell="E11" sqref="E11"/>
    </sheetView>
  </sheetViews>
  <sheetFormatPr defaultColWidth="9.140625" defaultRowHeight="12.75"/>
  <cols>
    <col min="1" max="1" width="6.421875" style="2" customWidth="1"/>
    <col min="2" max="2" width="45.00390625" style="2" customWidth="1"/>
    <col min="3" max="3" width="14.7109375" style="2" customWidth="1"/>
    <col min="4" max="4" width="9.57421875" style="2" customWidth="1"/>
    <col min="5" max="5" width="13.140625" style="2" customWidth="1"/>
    <col min="6" max="6" width="11.57421875" style="2" customWidth="1"/>
    <col min="7" max="7" width="5.7109375" style="2" customWidth="1"/>
    <col min="8" max="8" width="12.8515625" style="2" customWidth="1"/>
    <col min="9" max="9" width="11.57421875" style="2" customWidth="1"/>
    <col min="10" max="10" width="15.28125" style="2" customWidth="1"/>
    <col min="11" max="11" width="12.00390625" style="2" bestFit="1" customWidth="1"/>
    <col min="12" max="16384" width="9.140625" style="2" customWidth="1"/>
  </cols>
  <sheetData>
    <row r="1" spans="1:9" ht="30.75" customHeight="1">
      <c r="A1" s="1"/>
      <c r="B1" s="67" t="s">
        <v>172</v>
      </c>
      <c r="C1" s="67"/>
      <c r="I1" s="2" t="s">
        <v>53</v>
      </c>
    </row>
    <row r="2" spans="1:9" ht="22.5" customHeight="1">
      <c r="A2" s="3" t="s">
        <v>28</v>
      </c>
      <c r="B2" s="4" t="s">
        <v>29</v>
      </c>
      <c r="C2" s="3" t="s">
        <v>52</v>
      </c>
      <c r="D2" s="3" t="s">
        <v>30</v>
      </c>
      <c r="E2" s="3" t="s">
        <v>167</v>
      </c>
      <c r="F2" s="3" t="s">
        <v>168</v>
      </c>
      <c r="G2" s="3" t="s">
        <v>123</v>
      </c>
      <c r="H2" s="3" t="s">
        <v>31</v>
      </c>
      <c r="I2" s="3" t="s">
        <v>32</v>
      </c>
    </row>
    <row r="3" spans="1:9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/>
      <c r="G3" s="5">
        <v>6</v>
      </c>
      <c r="H3" s="5">
        <v>7</v>
      </c>
      <c r="I3" s="5">
        <v>8</v>
      </c>
    </row>
    <row r="4" spans="1:9" ht="12.75">
      <c r="A4" s="6" t="s">
        <v>0</v>
      </c>
      <c r="B4" s="7" t="s">
        <v>33</v>
      </c>
      <c r="C4" s="50">
        <f>D4+E4+F4+G4+H4+I4</f>
        <v>469739</v>
      </c>
      <c r="D4" s="50">
        <f aca="true" t="shared" si="0" ref="D4:I4">D5+D63</f>
        <v>0</v>
      </c>
      <c r="E4" s="50">
        <f t="shared" si="0"/>
        <v>228609</v>
      </c>
      <c r="F4" s="50">
        <f t="shared" si="0"/>
        <v>154514</v>
      </c>
      <c r="G4" s="50">
        <f t="shared" si="0"/>
        <v>213</v>
      </c>
      <c r="H4" s="50">
        <f t="shared" si="0"/>
        <v>86353</v>
      </c>
      <c r="I4" s="50">
        <f t="shared" si="0"/>
        <v>50</v>
      </c>
    </row>
    <row r="5" spans="1:9" s="10" customFormat="1" ht="12.75">
      <c r="A5" s="8" t="s">
        <v>1</v>
      </c>
      <c r="B5" s="9" t="s">
        <v>34</v>
      </c>
      <c r="C5" s="63">
        <f aca="true" t="shared" si="1" ref="C5:H5">C7+C8+C11+C13+C17+C19+C21+C28+C31+C38+C41+C44+C52+C56+C59+C61</f>
        <v>455070</v>
      </c>
      <c r="D5" s="63">
        <f t="shared" si="1"/>
        <v>0</v>
      </c>
      <c r="E5" s="63">
        <f t="shared" si="1"/>
        <v>228609</v>
      </c>
      <c r="F5" s="63">
        <f t="shared" si="1"/>
        <v>140883</v>
      </c>
      <c r="G5" s="63">
        <f t="shared" si="1"/>
        <v>0</v>
      </c>
      <c r="H5" s="63">
        <f t="shared" si="1"/>
        <v>85528</v>
      </c>
      <c r="I5" s="63">
        <f>I7+I8+I11+I13+I17+I19+I21+I28+I31+I38+I41+I44+I52+I56+I59+I61</f>
        <v>50</v>
      </c>
    </row>
    <row r="6" spans="1:9" ht="12.75">
      <c r="A6" s="11">
        <v>1</v>
      </c>
      <c r="B6" s="12" t="s">
        <v>35</v>
      </c>
      <c r="C6" s="33">
        <f>D6+E6+H6+I6+F6</f>
        <v>236549</v>
      </c>
      <c r="D6" s="33">
        <f>D7</f>
        <v>0</v>
      </c>
      <c r="E6" s="33">
        <f>E7+E8</f>
        <v>157230</v>
      </c>
      <c r="F6" s="33">
        <f>F7+F8</f>
        <v>57197</v>
      </c>
      <c r="G6" s="33">
        <f>G7+G8</f>
        <v>0</v>
      </c>
      <c r="H6" s="33">
        <f>H7+H8</f>
        <v>22122</v>
      </c>
      <c r="I6" s="33">
        <f>I7</f>
        <v>0</v>
      </c>
    </row>
    <row r="7" spans="1:9" s="10" customFormat="1" ht="12.75">
      <c r="A7" s="13" t="s">
        <v>2</v>
      </c>
      <c r="B7" s="14" t="s">
        <v>76</v>
      </c>
      <c r="C7" s="56">
        <f>D7+E7+H7+I7+F7</f>
        <v>202172</v>
      </c>
      <c r="D7" s="32"/>
      <c r="E7" s="32">
        <v>134175</v>
      </c>
      <c r="F7" s="32">
        <v>49033</v>
      </c>
      <c r="G7" s="32"/>
      <c r="H7" s="32">
        <v>18964</v>
      </c>
      <c r="I7" s="32"/>
    </row>
    <row r="8" spans="1:10" s="10" customFormat="1" ht="15.75">
      <c r="A8" s="41" t="s">
        <v>3</v>
      </c>
      <c r="B8" s="42" t="s">
        <v>36</v>
      </c>
      <c r="C8" s="46">
        <f>D8+E8+H8+I8+F8</f>
        <v>34377</v>
      </c>
      <c r="D8" s="46">
        <f aca="true" t="shared" si="2" ref="D8:I8">D9+D10</f>
        <v>0</v>
      </c>
      <c r="E8" s="46">
        <f t="shared" si="2"/>
        <v>23055</v>
      </c>
      <c r="F8" s="46">
        <f t="shared" si="2"/>
        <v>8164</v>
      </c>
      <c r="G8" s="46">
        <f t="shared" si="2"/>
        <v>0</v>
      </c>
      <c r="H8" s="46">
        <f t="shared" si="2"/>
        <v>3158</v>
      </c>
      <c r="I8" s="46">
        <f t="shared" si="2"/>
        <v>0</v>
      </c>
      <c r="J8" s="25"/>
    </row>
    <row r="9" spans="1:10" s="10" customFormat="1" ht="26.25">
      <c r="A9" s="13" t="s">
        <v>151</v>
      </c>
      <c r="B9" s="14" t="s">
        <v>152</v>
      </c>
      <c r="C9" s="57">
        <f>D9+E9+H9+I9+F9</f>
        <v>23965</v>
      </c>
      <c r="D9" s="32"/>
      <c r="E9" s="32">
        <v>16145</v>
      </c>
      <c r="F9" s="32">
        <v>5639</v>
      </c>
      <c r="G9" s="32"/>
      <c r="H9" s="32">
        <v>2181</v>
      </c>
      <c r="I9" s="32"/>
      <c r="J9" s="25"/>
    </row>
    <row r="10" spans="1:10" s="10" customFormat="1" ht="15.75">
      <c r="A10" s="13" t="s">
        <v>153</v>
      </c>
      <c r="B10" s="14" t="s">
        <v>154</v>
      </c>
      <c r="C10" s="57">
        <f>D10+E10+H10+I10+F10</f>
        <v>10412</v>
      </c>
      <c r="D10" s="32"/>
      <c r="E10" s="32">
        <v>6910</v>
      </c>
      <c r="F10" s="32">
        <v>2525</v>
      </c>
      <c r="G10" s="32"/>
      <c r="H10" s="32">
        <v>977</v>
      </c>
      <c r="I10" s="32"/>
      <c r="J10" s="25"/>
    </row>
    <row r="11" spans="1:10" s="10" customFormat="1" ht="15.75">
      <c r="A11" s="47" t="s">
        <v>111</v>
      </c>
      <c r="B11" s="48" t="s">
        <v>129</v>
      </c>
      <c r="C11" s="49">
        <f>D11+E11+H11+I11</f>
        <v>475</v>
      </c>
      <c r="D11" s="49">
        <f aca="true" t="shared" si="3" ref="D11:I11">D12</f>
        <v>0</v>
      </c>
      <c r="E11" s="49">
        <f t="shared" si="3"/>
        <v>0</v>
      </c>
      <c r="F11" s="49">
        <f t="shared" si="3"/>
        <v>0</v>
      </c>
      <c r="G11" s="49">
        <f t="shared" si="3"/>
        <v>0</v>
      </c>
      <c r="H11" s="49">
        <f t="shared" si="3"/>
        <v>475</v>
      </c>
      <c r="I11" s="49">
        <f t="shared" si="3"/>
        <v>0</v>
      </c>
      <c r="J11" s="25"/>
    </row>
    <row r="12" spans="1:10" s="10" customFormat="1" ht="15.75">
      <c r="A12" s="13" t="s">
        <v>4</v>
      </c>
      <c r="B12" s="14" t="s">
        <v>130</v>
      </c>
      <c r="C12" s="57">
        <f>D12+E12+H12+I12</f>
        <v>475</v>
      </c>
      <c r="D12" s="32"/>
      <c r="E12" s="32"/>
      <c r="F12" s="32"/>
      <c r="G12" s="32"/>
      <c r="H12" s="32">
        <v>475</v>
      </c>
      <c r="I12" s="32"/>
      <c r="J12" s="25"/>
    </row>
    <row r="13" spans="1:9" ht="12.75">
      <c r="A13" s="11">
        <v>3</v>
      </c>
      <c r="B13" s="12" t="s">
        <v>37</v>
      </c>
      <c r="C13" s="33">
        <f>D13+E13+G13+H13+F13</f>
        <v>6804</v>
      </c>
      <c r="D13" s="33">
        <f aca="true" t="shared" si="4" ref="D13:I13">D14+D15+D16</f>
        <v>0</v>
      </c>
      <c r="E13" s="33">
        <f t="shared" si="4"/>
        <v>6123</v>
      </c>
      <c r="F13" s="33">
        <f t="shared" si="4"/>
        <v>242</v>
      </c>
      <c r="G13" s="33">
        <f t="shared" si="4"/>
        <v>0</v>
      </c>
      <c r="H13" s="33">
        <f t="shared" si="4"/>
        <v>439</v>
      </c>
      <c r="I13" s="33">
        <f t="shared" si="4"/>
        <v>0</v>
      </c>
    </row>
    <row r="14" spans="1:9" s="10" customFormat="1" ht="25.5">
      <c r="A14" s="15" t="s">
        <v>8</v>
      </c>
      <c r="B14" s="16" t="s">
        <v>128</v>
      </c>
      <c r="C14" s="56">
        <f>D14+E14+G14+H14+F14</f>
        <v>596</v>
      </c>
      <c r="D14" s="31">
        <v>0</v>
      </c>
      <c r="E14" s="31">
        <v>596</v>
      </c>
      <c r="F14" s="31"/>
      <c r="G14" s="31"/>
      <c r="H14" s="31"/>
      <c r="I14" s="31"/>
    </row>
    <row r="15" spans="1:9" s="10" customFormat="1" ht="12.75">
      <c r="A15" s="15" t="s">
        <v>9</v>
      </c>
      <c r="B15" s="16" t="s">
        <v>120</v>
      </c>
      <c r="C15" s="56">
        <f>D15+E15+G15+H15+F15</f>
        <v>5769</v>
      </c>
      <c r="D15" s="31"/>
      <c r="E15" s="31">
        <v>5527</v>
      </c>
      <c r="F15" s="31">
        <v>242</v>
      </c>
      <c r="G15" s="31">
        <v>0</v>
      </c>
      <c r="H15" s="31">
        <v>0</v>
      </c>
      <c r="I15" s="31"/>
    </row>
    <row r="16" spans="1:9" s="10" customFormat="1" ht="25.5">
      <c r="A16" s="29" t="s">
        <v>131</v>
      </c>
      <c r="B16" s="16" t="s">
        <v>84</v>
      </c>
      <c r="C16" s="56">
        <f>D16+E16+G16+H16+F16</f>
        <v>439</v>
      </c>
      <c r="D16" s="31"/>
      <c r="E16" s="31"/>
      <c r="F16" s="31"/>
      <c r="G16" s="31"/>
      <c r="H16" s="31">
        <v>439</v>
      </c>
      <c r="I16" s="43"/>
    </row>
    <row r="17" spans="1:9" ht="12.75">
      <c r="A17" s="11">
        <v>4</v>
      </c>
      <c r="B17" s="12" t="s">
        <v>164</v>
      </c>
      <c r="C17" s="33">
        <f>D17+E17+H17+I17+F17</f>
        <v>10370</v>
      </c>
      <c r="D17" s="33">
        <f aca="true" t="shared" si="5" ref="D17:I17">D18</f>
        <v>0</v>
      </c>
      <c r="E17" s="33">
        <f t="shared" si="5"/>
        <v>7789</v>
      </c>
      <c r="F17" s="33">
        <f t="shared" si="5"/>
        <v>1528</v>
      </c>
      <c r="G17" s="33">
        <f t="shared" si="5"/>
        <v>0</v>
      </c>
      <c r="H17" s="33">
        <f t="shared" si="5"/>
        <v>1053</v>
      </c>
      <c r="I17" s="33">
        <f t="shared" si="5"/>
        <v>0</v>
      </c>
    </row>
    <row r="18" spans="1:9" s="10" customFormat="1" ht="12.75">
      <c r="A18" s="13" t="s">
        <v>10</v>
      </c>
      <c r="B18" s="14" t="s">
        <v>165</v>
      </c>
      <c r="C18" s="56">
        <f>D18+E18+H18+I18+F18</f>
        <v>10370</v>
      </c>
      <c r="D18" s="32"/>
      <c r="E18" s="32">
        <v>7789</v>
      </c>
      <c r="F18" s="32">
        <v>1528</v>
      </c>
      <c r="G18" s="32"/>
      <c r="H18" s="32">
        <v>1053</v>
      </c>
      <c r="I18" s="32"/>
    </row>
    <row r="19" spans="1:9" ht="12.75">
      <c r="A19" s="11">
        <v>5</v>
      </c>
      <c r="B19" s="12" t="s">
        <v>38</v>
      </c>
      <c r="C19" s="33">
        <f>D19+E19+H19+I19+F19</f>
        <v>3793</v>
      </c>
      <c r="D19" s="33">
        <f aca="true" t="shared" si="6" ref="D19:I19">D20</f>
        <v>0</v>
      </c>
      <c r="E19" s="33">
        <f t="shared" si="6"/>
        <v>1891</v>
      </c>
      <c r="F19" s="33">
        <f t="shared" si="6"/>
        <v>722</v>
      </c>
      <c r="G19" s="33">
        <f t="shared" si="6"/>
        <v>0</v>
      </c>
      <c r="H19" s="33">
        <f t="shared" si="6"/>
        <v>1180</v>
      </c>
      <c r="I19" s="33">
        <f t="shared" si="6"/>
        <v>0</v>
      </c>
    </row>
    <row r="20" spans="1:9" s="10" customFormat="1" ht="25.5">
      <c r="A20" s="15" t="s">
        <v>11</v>
      </c>
      <c r="B20" s="16" t="s">
        <v>122</v>
      </c>
      <c r="C20" s="56">
        <f>D20+E20+H20+I20+F20</f>
        <v>3793</v>
      </c>
      <c r="D20" s="31"/>
      <c r="E20" s="31">
        <v>1891</v>
      </c>
      <c r="F20" s="31">
        <v>722</v>
      </c>
      <c r="G20" s="31"/>
      <c r="H20" s="31">
        <v>1180</v>
      </c>
      <c r="I20" s="31"/>
    </row>
    <row r="21" spans="1:10" ht="12.75">
      <c r="A21" s="11">
        <v>6</v>
      </c>
      <c r="B21" s="12" t="s">
        <v>39</v>
      </c>
      <c r="C21" s="33">
        <f>D21+E21+H21+I21+F21</f>
        <v>63765</v>
      </c>
      <c r="D21" s="33">
        <f aca="true" t="shared" si="7" ref="D21:I21">D22+D23+D24+D25+D26+D27</f>
        <v>0</v>
      </c>
      <c r="E21" s="33">
        <f t="shared" si="7"/>
        <v>14181</v>
      </c>
      <c r="F21" s="33">
        <f t="shared" si="7"/>
        <v>30255</v>
      </c>
      <c r="G21" s="33">
        <f t="shared" si="7"/>
        <v>0</v>
      </c>
      <c r="H21" s="33">
        <f t="shared" si="7"/>
        <v>19329</v>
      </c>
      <c r="I21" s="33">
        <f t="shared" si="7"/>
        <v>0</v>
      </c>
      <c r="J21" s="30"/>
    </row>
    <row r="22" spans="1:10" ht="25.5">
      <c r="A22" s="13" t="s">
        <v>12</v>
      </c>
      <c r="B22" s="16" t="s">
        <v>78</v>
      </c>
      <c r="C22" s="56">
        <f aca="true" t="shared" si="8" ref="C22:C27">D22+E22+H22+I22+F22</f>
        <v>779</v>
      </c>
      <c r="D22" s="56"/>
      <c r="E22" s="32">
        <v>177</v>
      </c>
      <c r="F22" s="32">
        <v>176</v>
      </c>
      <c r="G22" s="32"/>
      <c r="H22" s="32">
        <v>426</v>
      </c>
      <c r="I22" s="44"/>
      <c r="J22" s="30"/>
    </row>
    <row r="23" spans="1:9" s="10" customFormat="1" ht="12.75">
      <c r="A23" s="15" t="s">
        <v>13</v>
      </c>
      <c r="B23" s="16" t="s">
        <v>55</v>
      </c>
      <c r="C23" s="56">
        <f t="shared" si="8"/>
        <v>38909</v>
      </c>
      <c r="D23" s="31"/>
      <c r="E23" s="31">
        <v>11796</v>
      </c>
      <c r="F23" s="31">
        <v>18942</v>
      </c>
      <c r="G23" s="31"/>
      <c r="H23" s="31">
        <v>8171</v>
      </c>
      <c r="I23" s="43"/>
    </row>
    <row r="24" spans="1:9" s="10" customFormat="1" ht="12.75">
      <c r="A24" s="15" t="s">
        <v>132</v>
      </c>
      <c r="B24" s="16" t="s">
        <v>56</v>
      </c>
      <c r="C24" s="56">
        <f t="shared" si="8"/>
        <v>16319</v>
      </c>
      <c r="D24" s="31"/>
      <c r="E24" s="31">
        <v>1235</v>
      </c>
      <c r="F24" s="31">
        <v>6638</v>
      </c>
      <c r="G24" s="31"/>
      <c r="H24" s="31">
        <v>8446</v>
      </c>
      <c r="I24" s="43"/>
    </row>
    <row r="25" spans="1:9" s="10" customFormat="1" ht="12.75">
      <c r="A25" s="15" t="s">
        <v>133</v>
      </c>
      <c r="B25" s="16" t="s">
        <v>77</v>
      </c>
      <c r="C25" s="56">
        <f t="shared" si="8"/>
        <v>1682</v>
      </c>
      <c r="D25" s="31"/>
      <c r="E25" s="31">
        <v>246</v>
      </c>
      <c r="F25" s="31">
        <v>1071</v>
      </c>
      <c r="G25" s="31"/>
      <c r="H25" s="31">
        <v>365</v>
      </c>
      <c r="I25" s="43"/>
    </row>
    <row r="26" spans="1:9" s="10" customFormat="1" ht="12.75">
      <c r="A26" s="15" t="s">
        <v>134</v>
      </c>
      <c r="B26" s="16" t="s">
        <v>64</v>
      </c>
      <c r="C26" s="56">
        <f t="shared" si="8"/>
        <v>5873</v>
      </c>
      <c r="D26" s="31"/>
      <c r="E26" s="31">
        <v>727</v>
      </c>
      <c r="F26" s="31">
        <v>3428</v>
      </c>
      <c r="G26" s="31"/>
      <c r="H26" s="31">
        <v>1718</v>
      </c>
      <c r="I26" s="43"/>
    </row>
    <row r="27" spans="1:9" s="10" customFormat="1" ht="12.75">
      <c r="A27" s="34" t="s">
        <v>135</v>
      </c>
      <c r="B27" s="16" t="s">
        <v>102</v>
      </c>
      <c r="C27" s="56">
        <f t="shared" si="8"/>
        <v>203</v>
      </c>
      <c r="D27" s="31"/>
      <c r="E27" s="31"/>
      <c r="F27" s="31"/>
      <c r="G27" s="31"/>
      <c r="H27" s="31">
        <v>203</v>
      </c>
      <c r="I27" s="43"/>
    </row>
    <row r="28" spans="1:9" ht="12.75">
      <c r="A28" s="11">
        <v>7</v>
      </c>
      <c r="B28" s="12" t="s">
        <v>40</v>
      </c>
      <c r="C28" s="33">
        <f>D28+E28+H28+I28+F28</f>
        <v>2001</v>
      </c>
      <c r="D28" s="33">
        <f aca="true" t="shared" si="9" ref="D28:I28">D29+D30</f>
        <v>0</v>
      </c>
      <c r="E28" s="33">
        <f t="shared" si="9"/>
        <v>0</v>
      </c>
      <c r="F28" s="33">
        <f t="shared" si="9"/>
        <v>0</v>
      </c>
      <c r="G28" s="33">
        <f t="shared" si="9"/>
        <v>0</v>
      </c>
      <c r="H28" s="33">
        <f t="shared" si="9"/>
        <v>2001</v>
      </c>
      <c r="I28" s="33">
        <f t="shared" si="9"/>
        <v>0</v>
      </c>
    </row>
    <row r="29" spans="1:9" s="10" customFormat="1" ht="12.75">
      <c r="A29" s="15" t="s">
        <v>14</v>
      </c>
      <c r="B29" s="16" t="s">
        <v>103</v>
      </c>
      <c r="C29" s="56">
        <f>D29+E29+H29+I29+F29</f>
        <v>1901</v>
      </c>
      <c r="D29" s="31"/>
      <c r="E29" s="31"/>
      <c r="F29" s="31"/>
      <c r="G29" s="31"/>
      <c r="H29" s="31">
        <v>1901</v>
      </c>
      <c r="I29" s="31"/>
    </row>
    <row r="30" spans="1:9" s="10" customFormat="1" ht="12.75">
      <c r="A30" s="15" t="s">
        <v>15</v>
      </c>
      <c r="B30" s="16" t="s">
        <v>79</v>
      </c>
      <c r="C30" s="56">
        <f>D30+E30+H30+I30+F30</f>
        <v>100</v>
      </c>
      <c r="D30" s="31"/>
      <c r="E30" s="31"/>
      <c r="F30" s="31"/>
      <c r="G30" s="31"/>
      <c r="H30" s="31">
        <v>100</v>
      </c>
      <c r="I30" s="31"/>
    </row>
    <row r="31" spans="1:9" ht="12.75">
      <c r="A31" s="11">
        <v>8</v>
      </c>
      <c r="B31" s="12" t="s">
        <v>41</v>
      </c>
      <c r="C31" s="33">
        <f>D31+E31+H31+I31+F31</f>
        <v>24981</v>
      </c>
      <c r="D31" s="33">
        <f aca="true" t="shared" si="10" ref="D31:I31">D32+D33+D34+D35+D36+D37</f>
        <v>0</v>
      </c>
      <c r="E31" s="33">
        <f t="shared" si="10"/>
        <v>2217</v>
      </c>
      <c r="F31" s="33">
        <f t="shared" si="10"/>
        <v>1124</v>
      </c>
      <c r="G31" s="33">
        <f t="shared" si="10"/>
        <v>0</v>
      </c>
      <c r="H31" s="33">
        <f t="shared" si="10"/>
        <v>21590</v>
      </c>
      <c r="I31" s="33">
        <f t="shared" si="10"/>
        <v>50</v>
      </c>
    </row>
    <row r="32" spans="1:9" ht="12.75">
      <c r="A32" s="15" t="s">
        <v>16</v>
      </c>
      <c r="B32" s="26" t="s">
        <v>70</v>
      </c>
      <c r="C32" s="56">
        <f aca="true" t="shared" si="11" ref="C32:C37">D32+E32+H32+I32+F32</f>
        <v>2220</v>
      </c>
      <c r="D32" s="56"/>
      <c r="E32" s="32">
        <v>792</v>
      </c>
      <c r="F32" s="32">
        <v>962</v>
      </c>
      <c r="G32" s="32"/>
      <c r="H32" s="32">
        <v>466</v>
      </c>
      <c r="I32" s="44"/>
    </row>
    <row r="33" spans="1:9" s="10" customFormat="1" ht="12.75" customHeight="1">
      <c r="A33" s="15" t="s">
        <v>136</v>
      </c>
      <c r="B33" s="16" t="s">
        <v>80</v>
      </c>
      <c r="C33" s="56">
        <f t="shared" si="11"/>
        <v>1968</v>
      </c>
      <c r="D33" s="31"/>
      <c r="E33" s="31">
        <v>1425</v>
      </c>
      <c r="F33" s="31">
        <v>0</v>
      </c>
      <c r="G33" s="31"/>
      <c r="H33" s="31">
        <v>543</v>
      </c>
      <c r="I33" s="43"/>
    </row>
    <row r="34" spans="1:9" s="10" customFormat="1" ht="12.75">
      <c r="A34" s="15" t="s">
        <v>121</v>
      </c>
      <c r="B34" s="16" t="s">
        <v>62</v>
      </c>
      <c r="C34" s="56">
        <f t="shared" si="11"/>
        <v>979</v>
      </c>
      <c r="D34" s="31"/>
      <c r="E34" s="31">
        <v>0</v>
      </c>
      <c r="F34" s="31">
        <v>162</v>
      </c>
      <c r="G34" s="31"/>
      <c r="H34" s="31">
        <v>792</v>
      </c>
      <c r="I34" s="31">
        <v>25</v>
      </c>
    </row>
    <row r="35" spans="1:9" s="10" customFormat="1" ht="12.75">
      <c r="A35" s="15" t="s">
        <v>137</v>
      </c>
      <c r="B35" s="16" t="s">
        <v>63</v>
      </c>
      <c r="C35" s="56">
        <f t="shared" si="11"/>
        <v>17141</v>
      </c>
      <c r="D35" s="31"/>
      <c r="E35" s="31">
        <v>0</v>
      </c>
      <c r="F35" s="31"/>
      <c r="G35" s="31"/>
      <c r="H35" s="60">
        <v>17141</v>
      </c>
      <c r="I35" s="43"/>
    </row>
    <row r="36" spans="1:9" s="10" customFormat="1" ht="12.75">
      <c r="A36" s="15" t="s">
        <v>138</v>
      </c>
      <c r="B36" s="16" t="s">
        <v>81</v>
      </c>
      <c r="C36" s="56">
        <f t="shared" si="11"/>
        <v>1554</v>
      </c>
      <c r="D36" s="31"/>
      <c r="E36" s="31"/>
      <c r="F36" s="31"/>
      <c r="G36" s="31"/>
      <c r="H36" s="31">
        <v>1529</v>
      </c>
      <c r="I36" s="31">
        <v>25</v>
      </c>
    </row>
    <row r="37" spans="1:9" s="10" customFormat="1" ht="12.75">
      <c r="A37" s="15" t="s">
        <v>139</v>
      </c>
      <c r="B37" s="16" t="s">
        <v>60</v>
      </c>
      <c r="C37" s="56">
        <f t="shared" si="11"/>
        <v>1119</v>
      </c>
      <c r="D37" s="31"/>
      <c r="E37" s="31"/>
      <c r="F37" s="31"/>
      <c r="G37" s="31"/>
      <c r="H37" s="31">
        <v>1119</v>
      </c>
      <c r="I37" s="43"/>
    </row>
    <row r="38" spans="1:9" ht="12.75">
      <c r="A38" s="11">
        <v>9</v>
      </c>
      <c r="B38" s="12" t="s">
        <v>42</v>
      </c>
      <c r="C38" s="33">
        <f>D38+E38+H38+I38+F38</f>
        <v>2645</v>
      </c>
      <c r="D38" s="33">
        <f aca="true" t="shared" si="12" ref="D38:I38">D40+D39</f>
        <v>0</v>
      </c>
      <c r="E38" s="33">
        <f t="shared" si="12"/>
        <v>448</v>
      </c>
      <c r="F38" s="33">
        <f t="shared" si="12"/>
        <v>532</v>
      </c>
      <c r="G38" s="33">
        <f t="shared" si="12"/>
        <v>0</v>
      </c>
      <c r="H38" s="33">
        <f t="shared" si="12"/>
        <v>1665</v>
      </c>
      <c r="I38" s="33">
        <f t="shared" si="12"/>
        <v>0</v>
      </c>
    </row>
    <row r="39" spans="1:9" s="10" customFormat="1" ht="12.75">
      <c r="A39" s="15" t="s">
        <v>17</v>
      </c>
      <c r="B39" s="16" t="s">
        <v>65</v>
      </c>
      <c r="C39" s="56">
        <f>D39+E39+H39+I39+F39</f>
        <v>1240</v>
      </c>
      <c r="D39" s="31"/>
      <c r="E39" s="31">
        <v>448</v>
      </c>
      <c r="F39" s="31">
        <v>532</v>
      </c>
      <c r="G39" s="31"/>
      <c r="H39" s="31">
        <v>260</v>
      </c>
      <c r="I39" s="31"/>
    </row>
    <row r="40" spans="1:9" s="10" customFormat="1" ht="12.75">
      <c r="A40" s="15" t="s">
        <v>18</v>
      </c>
      <c r="B40" s="16" t="s">
        <v>57</v>
      </c>
      <c r="C40" s="56">
        <f>D40+E40+H40+I40+F40</f>
        <v>1405</v>
      </c>
      <c r="D40" s="31"/>
      <c r="E40" s="31">
        <v>0</v>
      </c>
      <c r="F40" s="31"/>
      <c r="G40" s="31"/>
      <c r="H40" s="31">
        <v>1405</v>
      </c>
      <c r="I40" s="31"/>
    </row>
    <row r="41" spans="1:9" ht="12.75">
      <c r="A41" s="11">
        <v>10</v>
      </c>
      <c r="B41" s="12" t="s">
        <v>43</v>
      </c>
      <c r="C41" s="33">
        <f>D41+E41+F41+G41+H41+I41</f>
        <v>9874</v>
      </c>
      <c r="D41" s="33">
        <f aca="true" t="shared" si="13" ref="D41:I41">SUM(D42:D43)</f>
        <v>0</v>
      </c>
      <c r="E41" s="33">
        <f t="shared" si="13"/>
        <v>1865</v>
      </c>
      <c r="F41" s="33">
        <f t="shared" si="13"/>
        <v>5737</v>
      </c>
      <c r="G41" s="33">
        <f t="shared" si="13"/>
        <v>0</v>
      </c>
      <c r="H41" s="33">
        <f t="shared" si="13"/>
        <v>2272</v>
      </c>
      <c r="I41" s="33">
        <f t="shared" si="13"/>
        <v>0</v>
      </c>
    </row>
    <row r="42" spans="1:9" s="10" customFormat="1" ht="25.5">
      <c r="A42" s="15" t="s">
        <v>19</v>
      </c>
      <c r="B42" s="16" t="s">
        <v>66</v>
      </c>
      <c r="C42" s="56">
        <f>D42+E42+F42+G42+H42+I42</f>
        <v>5088</v>
      </c>
      <c r="D42" s="31"/>
      <c r="E42" s="31">
        <v>855</v>
      </c>
      <c r="F42" s="31">
        <v>3165</v>
      </c>
      <c r="G42" s="31"/>
      <c r="H42" s="60">
        <v>1068</v>
      </c>
      <c r="I42" s="43"/>
    </row>
    <row r="43" spans="1:9" s="10" customFormat="1" ht="12.75">
      <c r="A43" s="15" t="s">
        <v>20</v>
      </c>
      <c r="B43" s="16" t="s">
        <v>54</v>
      </c>
      <c r="C43" s="56">
        <f>D43+E43+F43+G43+H43+I43</f>
        <v>4786</v>
      </c>
      <c r="D43" s="31"/>
      <c r="E43" s="31">
        <v>1010</v>
      </c>
      <c r="F43" s="31">
        <v>2572</v>
      </c>
      <c r="G43" s="31"/>
      <c r="H43" s="31">
        <v>1204</v>
      </c>
      <c r="I43" s="43"/>
    </row>
    <row r="44" spans="1:9" ht="12.75">
      <c r="A44" s="11">
        <v>11</v>
      </c>
      <c r="B44" s="12" t="s">
        <v>44</v>
      </c>
      <c r="C44" s="33">
        <f>D44+E44+H44+I44+F44</f>
        <v>89161</v>
      </c>
      <c r="D44" s="33">
        <f>D45+D46+D47+D49+D50+D51</f>
        <v>0</v>
      </c>
      <c r="E44" s="33">
        <f>E45+E46+E47+E48+E49+E50+E51</f>
        <v>35961</v>
      </c>
      <c r="F44" s="33">
        <f>F45+F46+F47+F48+F49+F50+F51</f>
        <v>43532</v>
      </c>
      <c r="G44" s="33">
        <f>G45+G46+G47+G49+G50+G51</f>
        <v>0</v>
      </c>
      <c r="H44" s="33">
        <f>H45+H46+H47+H49+H50+H51</f>
        <v>9668</v>
      </c>
      <c r="I44" s="33">
        <f>I45+I46+I47+I49+I50+I51</f>
        <v>0</v>
      </c>
    </row>
    <row r="45" spans="1:9" s="10" customFormat="1" ht="12.75">
      <c r="A45" s="34" t="s">
        <v>21</v>
      </c>
      <c r="B45" s="16" t="s">
        <v>59</v>
      </c>
      <c r="C45" s="56">
        <f aca="true" t="shared" si="14" ref="C45:C51">D45+E45+H45+I45+F45</f>
        <v>2124</v>
      </c>
      <c r="D45" s="31"/>
      <c r="E45" s="31">
        <v>469</v>
      </c>
      <c r="F45" s="31">
        <v>1209</v>
      </c>
      <c r="G45" s="31"/>
      <c r="H45" s="31">
        <v>446</v>
      </c>
      <c r="I45" s="43"/>
    </row>
    <row r="46" spans="1:9" s="10" customFormat="1" ht="12.75">
      <c r="A46" s="34" t="s">
        <v>104</v>
      </c>
      <c r="B46" s="16" t="s">
        <v>67</v>
      </c>
      <c r="C46" s="56">
        <f t="shared" si="14"/>
        <v>296</v>
      </c>
      <c r="D46" s="31"/>
      <c r="E46" s="31"/>
      <c r="F46" s="31"/>
      <c r="G46" s="31"/>
      <c r="H46" s="31">
        <v>296</v>
      </c>
      <c r="I46" s="43"/>
    </row>
    <row r="47" spans="1:9" s="10" customFormat="1" ht="12.75">
      <c r="A47" s="34" t="s">
        <v>105</v>
      </c>
      <c r="B47" s="16" t="s">
        <v>58</v>
      </c>
      <c r="C47" s="56">
        <f t="shared" si="14"/>
        <v>2412</v>
      </c>
      <c r="D47" s="31"/>
      <c r="E47" s="31">
        <v>687</v>
      </c>
      <c r="F47" s="31">
        <v>1218</v>
      </c>
      <c r="G47" s="31"/>
      <c r="H47" s="31">
        <v>507</v>
      </c>
      <c r="I47" s="43"/>
    </row>
    <row r="48" spans="1:9" s="10" customFormat="1" ht="25.5">
      <c r="A48" s="34" t="s">
        <v>140</v>
      </c>
      <c r="B48" s="16" t="s">
        <v>149</v>
      </c>
      <c r="C48" s="56">
        <f t="shared" si="14"/>
        <v>360</v>
      </c>
      <c r="D48" s="31"/>
      <c r="E48" s="31">
        <v>120</v>
      </c>
      <c r="F48" s="31">
        <v>240</v>
      </c>
      <c r="G48" s="31"/>
      <c r="H48" s="31"/>
      <c r="I48" s="43"/>
    </row>
    <row r="49" spans="1:9" s="10" customFormat="1" ht="12.75">
      <c r="A49" s="34" t="s">
        <v>141</v>
      </c>
      <c r="B49" s="16" t="s">
        <v>61</v>
      </c>
      <c r="C49" s="56">
        <f t="shared" si="14"/>
        <v>41373</v>
      </c>
      <c r="D49" s="31"/>
      <c r="E49" s="32">
        <v>24145</v>
      </c>
      <c r="F49" s="32">
        <v>16626</v>
      </c>
      <c r="G49" s="32"/>
      <c r="H49" s="32">
        <v>602</v>
      </c>
      <c r="I49" s="43"/>
    </row>
    <row r="50" spans="1:9" s="10" customFormat="1" ht="25.5">
      <c r="A50" s="34" t="s">
        <v>142</v>
      </c>
      <c r="B50" s="16" t="s">
        <v>69</v>
      </c>
      <c r="C50" s="56">
        <f t="shared" si="14"/>
        <v>33036</v>
      </c>
      <c r="D50" s="31"/>
      <c r="E50" s="31">
        <v>8945</v>
      </c>
      <c r="F50" s="31">
        <v>18043</v>
      </c>
      <c r="G50" s="31"/>
      <c r="H50" s="31">
        <v>6048</v>
      </c>
      <c r="I50" s="31"/>
    </row>
    <row r="51" spans="1:9" s="10" customFormat="1" ht="12.75">
      <c r="A51" s="34" t="s">
        <v>143</v>
      </c>
      <c r="B51" s="16" t="s">
        <v>150</v>
      </c>
      <c r="C51" s="56">
        <f t="shared" si="14"/>
        <v>9560</v>
      </c>
      <c r="D51" s="31"/>
      <c r="E51" s="31">
        <v>1595</v>
      </c>
      <c r="F51" s="31">
        <v>6196</v>
      </c>
      <c r="G51" s="31"/>
      <c r="H51" s="60">
        <v>1769</v>
      </c>
      <c r="I51" s="43"/>
    </row>
    <row r="52" spans="1:9" ht="12.75">
      <c r="A52" s="11" t="s">
        <v>144</v>
      </c>
      <c r="B52" s="12" t="s">
        <v>106</v>
      </c>
      <c r="C52" s="33">
        <f>D52+E52+H52+I52+F52</f>
        <v>3685</v>
      </c>
      <c r="D52" s="33">
        <f aca="true" t="shared" si="15" ref="D52:I52">D53+D54+D55</f>
        <v>0</v>
      </c>
      <c r="E52" s="33">
        <f t="shared" si="15"/>
        <v>14</v>
      </c>
      <c r="F52" s="33">
        <f t="shared" si="15"/>
        <v>14</v>
      </c>
      <c r="G52" s="33">
        <f t="shared" si="15"/>
        <v>0</v>
      </c>
      <c r="H52" s="33">
        <f t="shared" si="15"/>
        <v>3657</v>
      </c>
      <c r="I52" s="33">
        <f t="shared" si="15"/>
        <v>0</v>
      </c>
    </row>
    <row r="53" spans="1:9" ht="12.75">
      <c r="A53" s="13" t="s">
        <v>72</v>
      </c>
      <c r="B53" s="14" t="s">
        <v>107</v>
      </c>
      <c r="C53" s="56">
        <f>D53+E53+H53+I53+F53</f>
        <v>35</v>
      </c>
      <c r="D53" s="56"/>
      <c r="E53" s="56">
        <v>14</v>
      </c>
      <c r="F53" s="56">
        <v>14</v>
      </c>
      <c r="G53" s="56"/>
      <c r="H53" s="32">
        <v>7</v>
      </c>
      <c r="I53" s="56"/>
    </row>
    <row r="54" spans="1:9" ht="12.75">
      <c r="A54" s="13" t="s">
        <v>73</v>
      </c>
      <c r="B54" s="14" t="s">
        <v>108</v>
      </c>
      <c r="C54" s="56">
        <f>D54+E54+H54+I54+F54</f>
        <v>50</v>
      </c>
      <c r="D54" s="56"/>
      <c r="E54" s="56"/>
      <c r="F54" s="56"/>
      <c r="G54" s="56"/>
      <c r="H54" s="32">
        <v>50</v>
      </c>
      <c r="I54" s="44"/>
    </row>
    <row r="55" spans="1:9" s="10" customFormat="1" ht="12.75">
      <c r="A55" s="15" t="s">
        <v>145</v>
      </c>
      <c r="B55" s="16" t="s">
        <v>109</v>
      </c>
      <c r="C55" s="56">
        <f>D55+E55+H55+I55+F55</f>
        <v>3600</v>
      </c>
      <c r="D55" s="32"/>
      <c r="E55" s="32"/>
      <c r="F55" s="32"/>
      <c r="G55" s="32"/>
      <c r="H55" s="32">
        <v>3600</v>
      </c>
      <c r="I55" s="43"/>
    </row>
    <row r="56" spans="1:9" ht="12.75">
      <c r="A56" s="27">
        <v>13</v>
      </c>
      <c r="B56" s="28" t="s">
        <v>71</v>
      </c>
      <c r="C56" s="46">
        <f>D56+E56+F56+G56+H56+I56</f>
        <v>27</v>
      </c>
      <c r="D56" s="46">
        <f aca="true" t="shared" si="16" ref="D56:I56">D57+D58</f>
        <v>0</v>
      </c>
      <c r="E56" s="46">
        <f t="shared" si="16"/>
        <v>0</v>
      </c>
      <c r="F56" s="46">
        <f t="shared" si="16"/>
        <v>0</v>
      </c>
      <c r="G56" s="46">
        <f t="shared" si="16"/>
        <v>0</v>
      </c>
      <c r="H56" s="46">
        <f t="shared" si="16"/>
        <v>27</v>
      </c>
      <c r="I56" s="46">
        <f t="shared" si="16"/>
        <v>0</v>
      </c>
    </row>
    <row r="57" spans="1:9" ht="12.75">
      <c r="A57" s="15" t="s">
        <v>146</v>
      </c>
      <c r="B57" s="16" t="s">
        <v>82</v>
      </c>
      <c r="C57" s="57">
        <f>D57+E57+F57+G57+H57+I57</f>
        <v>22</v>
      </c>
      <c r="D57" s="31"/>
      <c r="E57" s="31"/>
      <c r="F57" s="31"/>
      <c r="G57" s="31"/>
      <c r="H57" s="31">
        <v>22</v>
      </c>
      <c r="I57" s="31"/>
    </row>
    <row r="58" spans="1:9" ht="25.5">
      <c r="A58" s="53" t="s">
        <v>163</v>
      </c>
      <c r="B58" s="54" t="s">
        <v>162</v>
      </c>
      <c r="C58" s="57">
        <f>D58+E58+F58+G58+H58+I58</f>
        <v>5</v>
      </c>
      <c r="D58" s="31"/>
      <c r="E58" s="31"/>
      <c r="F58" s="31"/>
      <c r="G58" s="31"/>
      <c r="H58" s="31">
        <v>5</v>
      </c>
      <c r="I58" s="31"/>
    </row>
    <row r="59" spans="1:9" ht="12.75">
      <c r="A59" s="36">
        <v>14</v>
      </c>
      <c r="B59" s="37" t="s">
        <v>86</v>
      </c>
      <c r="C59" s="49">
        <f>D59+E59+H59+I59+F59</f>
        <v>890</v>
      </c>
      <c r="D59" s="49">
        <f aca="true" t="shared" si="17" ref="D59:I59">D60</f>
        <v>0</v>
      </c>
      <c r="E59" s="49">
        <f t="shared" si="17"/>
        <v>890</v>
      </c>
      <c r="F59" s="49">
        <f t="shared" si="17"/>
        <v>0</v>
      </c>
      <c r="G59" s="49">
        <f t="shared" si="17"/>
        <v>0</v>
      </c>
      <c r="H59" s="49">
        <f t="shared" si="17"/>
        <v>0</v>
      </c>
      <c r="I59" s="49">
        <f t="shared" si="17"/>
        <v>0</v>
      </c>
    </row>
    <row r="60" spans="1:9" ht="14.25" customHeight="1">
      <c r="A60" s="34" t="s">
        <v>147</v>
      </c>
      <c r="B60" s="16" t="s">
        <v>85</v>
      </c>
      <c r="C60" s="57">
        <f>D60+E60+H60+I60+F60</f>
        <v>890</v>
      </c>
      <c r="D60" s="31">
        <v>0</v>
      </c>
      <c r="E60" s="31">
        <v>890</v>
      </c>
      <c r="F60" s="31">
        <v>0</v>
      </c>
      <c r="G60" s="31">
        <v>0</v>
      </c>
      <c r="H60" s="31">
        <v>0</v>
      </c>
      <c r="I60" s="31">
        <v>0</v>
      </c>
    </row>
    <row r="61" spans="1:9" ht="12.75">
      <c r="A61" s="27">
        <v>15</v>
      </c>
      <c r="B61" s="28" t="s">
        <v>74</v>
      </c>
      <c r="C61" s="46">
        <f>D61+E61+G61+H61+I61+F61</f>
        <v>50</v>
      </c>
      <c r="D61" s="46">
        <f>D62</f>
        <v>0</v>
      </c>
      <c r="E61" s="46">
        <f>E62</f>
        <v>0</v>
      </c>
      <c r="F61" s="46">
        <f>F62</f>
        <v>0</v>
      </c>
      <c r="G61" s="46"/>
      <c r="H61" s="46">
        <f>H62</f>
        <v>50</v>
      </c>
      <c r="I61" s="46">
        <v>0</v>
      </c>
    </row>
    <row r="62" spans="1:9" ht="12.75">
      <c r="A62" s="35" t="s">
        <v>148</v>
      </c>
      <c r="B62" s="14" t="s">
        <v>75</v>
      </c>
      <c r="C62" s="32">
        <f>D62+E62+G62+H62+I62</f>
        <v>50</v>
      </c>
      <c r="D62" s="32"/>
      <c r="E62" s="32"/>
      <c r="F62" s="32"/>
      <c r="G62" s="32"/>
      <c r="H62" s="32">
        <v>50</v>
      </c>
      <c r="I62" s="57">
        <v>0</v>
      </c>
    </row>
    <row r="63" spans="1:9" ht="12.75">
      <c r="A63" s="8" t="s">
        <v>22</v>
      </c>
      <c r="B63" s="9" t="s">
        <v>45</v>
      </c>
      <c r="C63" s="62">
        <f>D63+E63+F63+G63+H63+I63</f>
        <v>14669</v>
      </c>
      <c r="D63" s="62">
        <f aca="true" t="shared" si="18" ref="D63:I63">D64+D67+D74</f>
        <v>0</v>
      </c>
      <c r="E63" s="62">
        <f t="shared" si="18"/>
        <v>0</v>
      </c>
      <c r="F63" s="62">
        <f t="shared" si="18"/>
        <v>13631</v>
      </c>
      <c r="G63" s="62">
        <f t="shared" si="18"/>
        <v>213</v>
      </c>
      <c r="H63" s="62">
        <f t="shared" si="18"/>
        <v>825</v>
      </c>
      <c r="I63" s="62">
        <f t="shared" si="18"/>
        <v>0</v>
      </c>
    </row>
    <row r="64" spans="1:9" s="10" customFormat="1" ht="12.75">
      <c r="A64" s="27">
        <v>1</v>
      </c>
      <c r="B64" s="40" t="s">
        <v>118</v>
      </c>
      <c r="C64" s="46">
        <f>D64+E64+F64+G64+H64+I64</f>
        <v>2008</v>
      </c>
      <c r="D64" s="46">
        <f aca="true" t="shared" si="19" ref="D64:I64">D66+D65</f>
        <v>0</v>
      </c>
      <c r="E64" s="46">
        <f t="shared" si="19"/>
        <v>0</v>
      </c>
      <c r="F64" s="46">
        <f t="shared" si="19"/>
        <v>1795</v>
      </c>
      <c r="G64" s="46">
        <f t="shared" si="19"/>
        <v>213</v>
      </c>
      <c r="H64" s="46">
        <f t="shared" si="19"/>
        <v>0</v>
      </c>
      <c r="I64" s="46">
        <f t="shared" si="19"/>
        <v>0</v>
      </c>
    </row>
    <row r="65" spans="1:9" s="10" customFormat="1" ht="12.75">
      <c r="A65" s="34" t="s">
        <v>2</v>
      </c>
      <c r="B65" s="16" t="s">
        <v>117</v>
      </c>
      <c r="C65" s="32">
        <f>D65+E65+H65+I65</f>
        <v>0</v>
      </c>
      <c r="D65" s="31"/>
      <c r="E65" s="31"/>
      <c r="F65" s="31">
        <v>1795</v>
      </c>
      <c r="G65" s="31">
        <v>213</v>
      </c>
      <c r="H65" s="31">
        <v>0</v>
      </c>
      <c r="I65" s="31"/>
    </row>
    <row r="66" spans="1:9" s="10" customFormat="1" ht="12.75">
      <c r="A66" s="34" t="s">
        <v>3</v>
      </c>
      <c r="B66" s="16" t="s">
        <v>126</v>
      </c>
      <c r="C66" s="32">
        <f>D66+E66+H66+I66</f>
        <v>0</v>
      </c>
      <c r="D66" s="31"/>
      <c r="E66" s="31"/>
      <c r="F66" s="31"/>
      <c r="G66" s="31"/>
      <c r="H66" s="31">
        <v>0</v>
      </c>
      <c r="I66" s="31"/>
    </row>
    <row r="67" spans="1:9" s="10" customFormat="1" ht="12.75">
      <c r="A67" s="27" t="s">
        <v>111</v>
      </c>
      <c r="B67" s="40" t="s">
        <v>113</v>
      </c>
      <c r="C67" s="33">
        <f>D67+E67+H67+I67+F67</f>
        <v>11881</v>
      </c>
      <c r="D67" s="33">
        <f>D68+D69+D70+D72</f>
        <v>0</v>
      </c>
      <c r="E67" s="33">
        <f>E68+E69+E70+E72</f>
        <v>0</v>
      </c>
      <c r="F67" s="33">
        <f>F68+F69+F70+F72</f>
        <v>11836</v>
      </c>
      <c r="G67" s="33"/>
      <c r="H67" s="33">
        <f>H68+H69+H70+H71+H72+H73</f>
        <v>45</v>
      </c>
      <c r="I67" s="33">
        <f>I68+I69+I70+I72</f>
        <v>0</v>
      </c>
    </row>
    <row r="68" spans="1:9" s="10" customFormat="1" ht="12.75">
      <c r="A68" s="15" t="s">
        <v>4</v>
      </c>
      <c r="B68" s="16" t="s">
        <v>116</v>
      </c>
      <c r="C68" s="56">
        <f aca="true" t="shared" si="20" ref="C68:C73">D68+E68+H68+I68+F68</f>
        <v>0</v>
      </c>
      <c r="D68" s="31"/>
      <c r="E68" s="31"/>
      <c r="F68" s="31"/>
      <c r="G68" s="31"/>
      <c r="H68" s="31">
        <v>0</v>
      </c>
      <c r="I68" s="31"/>
    </row>
    <row r="69" spans="1:9" s="10" customFormat="1" ht="12.75">
      <c r="A69" s="15" t="s">
        <v>5</v>
      </c>
      <c r="B69" s="16" t="s">
        <v>114</v>
      </c>
      <c r="C69" s="56">
        <f t="shared" si="20"/>
        <v>45</v>
      </c>
      <c r="D69" s="31"/>
      <c r="E69" s="31"/>
      <c r="F69" s="31"/>
      <c r="G69" s="31"/>
      <c r="H69" s="31">
        <v>45</v>
      </c>
      <c r="I69" s="31"/>
    </row>
    <row r="70" spans="1:9" s="10" customFormat="1" ht="12.75">
      <c r="A70" s="15" t="s">
        <v>6</v>
      </c>
      <c r="B70" s="16" t="s">
        <v>115</v>
      </c>
      <c r="C70" s="56">
        <f t="shared" si="20"/>
        <v>11836</v>
      </c>
      <c r="D70" s="31"/>
      <c r="E70" s="31"/>
      <c r="F70" s="31">
        <v>11836</v>
      </c>
      <c r="G70" s="31"/>
      <c r="H70" s="31">
        <v>0</v>
      </c>
      <c r="I70" s="31"/>
    </row>
    <row r="71" spans="1:9" s="10" customFormat="1" ht="25.5">
      <c r="A71" s="34" t="s">
        <v>7</v>
      </c>
      <c r="B71" s="16" t="s">
        <v>156</v>
      </c>
      <c r="C71" s="56">
        <f t="shared" si="20"/>
        <v>0</v>
      </c>
      <c r="D71" s="31"/>
      <c r="E71" s="31"/>
      <c r="F71" s="31"/>
      <c r="G71" s="31"/>
      <c r="H71" s="31">
        <v>0</v>
      </c>
      <c r="I71" s="31"/>
    </row>
    <row r="72" spans="1:9" s="10" customFormat="1" ht="12.75">
      <c r="A72" s="13" t="s">
        <v>155</v>
      </c>
      <c r="B72" s="14" t="s">
        <v>119</v>
      </c>
      <c r="C72" s="56">
        <f t="shared" si="20"/>
        <v>0</v>
      </c>
      <c r="D72" s="32"/>
      <c r="E72" s="32"/>
      <c r="F72" s="32"/>
      <c r="G72" s="32"/>
      <c r="H72" s="32">
        <v>0</v>
      </c>
      <c r="I72" s="32"/>
    </row>
    <row r="73" spans="1:9" s="10" customFormat="1" ht="12.75">
      <c r="A73" s="13" t="s">
        <v>160</v>
      </c>
      <c r="B73" s="14" t="s">
        <v>161</v>
      </c>
      <c r="C73" s="56">
        <f t="shared" si="20"/>
        <v>0</v>
      </c>
      <c r="D73" s="32"/>
      <c r="E73" s="32"/>
      <c r="F73" s="32"/>
      <c r="G73" s="32"/>
      <c r="H73" s="32">
        <v>0</v>
      </c>
      <c r="I73" s="32"/>
    </row>
    <row r="74" spans="1:9" s="10" customFormat="1" ht="12.75">
      <c r="A74" s="27" t="s">
        <v>112</v>
      </c>
      <c r="B74" s="12" t="s">
        <v>110</v>
      </c>
      <c r="C74" s="33">
        <f>D74+E74+H74+I74+F74</f>
        <v>780</v>
      </c>
      <c r="D74" s="33">
        <f>D75</f>
        <v>0</v>
      </c>
      <c r="E74" s="33">
        <f>E75</f>
        <v>0</v>
      </c>
      <c r="F74" s="33">
        <f>F75</f>
        <v>0</v>
      </c>
      <c r="G74" s="33"/>
      <c r="H74" s="33">
        <f>H75</f>
        <v>780</v>
      </c>
      <c r="I74" s="33">
        <f>I75</f>
        <v>0</v>
      </c>
    </row>
    <row r="75" spans="1:9" s="10" customFormat="1" ht="12.75">
      <c r="A75" s="15" t="s">
        <v>8</v>
      </c>
      <c r="B75" s="16" t="s">
        <v>83</v>
      </c>
      <c r="C75" s="31">
        <f>SUM(D75:H75)</f>
        <v>780</v>
      </c>
      <c r="D75" s="31"/>
      <c r="E75" s="31"/>
      <c r="F75" s="31"/>
      <c r="G75" s="31"/>
      <c r="H75" s="31">
        <v>780</v>
      </c>
      <c r="I75" s="31"/>
    </row>
    <row r="76" spans="1:9" ht="12.75">
      <c r="A76" s="3" t="s">
        <v>23</v>
      </c>
      <c r="B76" s="4" t="s">
        <v>46</v>
      </c>
      <c r="C76" s="45">
        <f>D76+E76+H76+I76+G76+F76</f>
        <v>470392</v>
      </c>
      <c r="D76" s="45">
        <f>D77+D95+D99</f>
        <v>0</v>
      </c>
      <c r="E76" s="45">
        <f>E77+E95+E99</f>
        <v>228609</v>
      </c>
      <c r="F76" s="45">
        <f>F77+F95+F99</f>
        <v>155167</v>
      </c>
      <c r="G76" s="45">
        <f>G77+G99</f>
        <v>213</v>
      </c>
      <c r="H76" s="45">
        <f>H77+H95+H99</f>
        <v>86353</v>
      </c>
      <c r="I76" s="45">
        <f>I77+I95+I99</f>
        <v>50</v>
      </c>
    </row>
    <row r="77" spans="1:9" ht="12.75">
      <c r="A77" s="17" t="s">
        <v>24</v>
      </c>
      <c r="B77" s="18" t="s">
        <v>47</v>
      </c>
      <c r="C77" s="61">
        <f>D77+E77+H77+I77+G77+F77</f>
        <v>449673</v>
      </c>
      <c r="D77" s="61">
        <f aca="true" t="shared" si="21" ref="D77:I77">D78+D82+D84+D87+D89+D91</f>
        <v>0</v>
      </c>
      <c r="E77" s="61">
        <f t="shared" si="21"/>
        <v>228609</v>
      </c>
      <c r="F77" s="61">
        <f t="shared" si="21"/>
        <v>140851</v>
      </c>
      <c r="G77" s="61">
        <f t="shared" si="21"/>
        <v>0</v>
      </c>
      <c r="H77" s="61">
        <f t="shared" si="21"/>
        <v>80163</v>
      </c>
      <c r="I77" s="61">
        <f t="shared" si="21"/>
        <v>50</v>
      </c>
    </row>
    <row r="78" spans="1:9" ht="12.75">
      <c r="A78" s="11">
        <v>1</v>
      </c>
      <c r="B78" s="12" t="s">
        <v>68</v>
      </c>
      <c r="C78" s="33">
        <f>D78+E78+F78+G78+H78+I78</f>
        <v>368854</v>
      </c>
      <c r="D78" s="33"/>
      <c r="E78" s="33">
        <f>SUM(E79:E81)</f>
        <v>228008</v>
      </c>
      <c r="F78" s="33">
        <f>SUM(F79:F81)</f>
        <v>140846</v>
      </c>
      <c r="G78" s="33"/>
      <c r="H78" s="33">
        <f>SUM(H79:H81)</f>
        <v>0</v>
      </c>
      <c r="I78" s="33"/>
    </row>
    <row r="79" spans="1:9" s="10" customFormat="1" ht="12.75">
      <c r="A79" s="15" t="s">
        <v>2</v>
      </c>
      <c r="B79" s="16" t="s">
        <v>157</v>
      </c>
      <c r="C79" s="56">
        <f>D79+E79+F79+G79+H79+I79</f>
        <v>228008</v>
      </c>
      <c r="D79" s="31"/>
      <c r="E79" s="31">
        <v>228008</v>
      </c>
      <c r="F79" s="43"/>
      <c r="G79" s="31"/>
      <c r="H79" s="31"/>
      <c r="I79" s="31"/>
    </row>
    <row r="80" spans="1:9" s="10" customFormat="1" ht="25.5">
      <c r="A80" s="15" t="s">
        <v>3</v>
      </c>
      <c r="B80" s="16" t="s">
        <v>158</v>
      </c>
      <c r="C80" s="56">
        <f>D80+E80+F80+G80+H80+I80</f>
        <v>104345</v>
      </c>
      <c r="D80" s="31"/>
      <c r="E80" s="31"/>
      <c r="F80" s="31">
        <v>104345</v>
      </c>
      <c r="G80" s="31"/>
      <c r="H80" s="43"/>
      <c r="I80" s="43"/>
    </row>
    <row r="81" spans="1:9" s="10" customFormat="1" ht="25.5">
      <c r="A81" s="15" t="s">
        <v>25</v>
      </c>
      <c r="B81" s="16" t="s">
        <v>159</v>
      </c>
      <c r="C81" s="56">
        <f>D81+E81+F81+G81+H81+I81</f>
        <v>36501</v>
      </c>
      <c r="D81" s="31"/>
      <c r="E81" s="31"/>
      <c r="F81" s="31">
        <v>36501</v>
      </c>
      <c r="G81" s="31"/>
      <c r="H81" s="43"/>
      <c r="I81" s="43"/>
    </row>
    <row r="82" spans="1:9" s="10" customFormat="1" ht="12.75">
      <c r="A82" s="11">
        <v>2</v>
      </c>
      <c r="B82" s="12" t="s">
        <v>89</v>
      </c>
      <c r="C82" s="33">
        <f>D82+E82+H82+I82+F82</f>
        <v>173</v>
      </c>
      <c r="D82" s="33">
        <f>D83</f>
        <v>0</v>
      </c>
      <c r="E82" s="33">
        <f>E83</f>
        <v>5</v>
      </c>
      <c r="F82" s="33">
        <f>F83</f>
        <v>5</v>
      </c>
      <c r="G82" s="33"/>
      <c r="H82" s="33">
        <f>H83</f>
        <v>163</v>
      </c>
      <c r="I82" s="33">
        <f>I83</f>
        <v>0</v>
      </c>
    </row>
    <row r="83" spans="1:9" s="10" customFormat="1" ht="25.5">
      <c r="A83" s="15" t="s">
        <v>4</v>
      </c>
      <c r="B83" s="16" t="s">
        <v>91</v>
      </c>
      <c r="C83" s="56">
        <f>D83+E83+H83+I83+F83</f>
        <v>173</v>
      </c>
      <c r="D83" s="31"/>
      <c r="E83" s="31">
        <v>5</v>
      </c>
      <c r="F83" s="31">
        <v>5</v>
      </c>
      <c r="G83" s="31"/>
      <c r="H83" s="31">
        <v>163</v>
      </c>
      <c r="I83" s="31"/>
    </row>
    <row r="84" spans="1:9" ht="12.75">
      <c r="A84" s="11">
        <v>3</v>
      </c>
      <c r="B84" s="12" t="s">
        <v>127</v>
      </c>
      <c r="C84" s="33">
        <f>D84+E84+H84+I84+F84</f>
        <v>80000</v>
      </c>
      <c r="D84" s="33">
        <f>D85+D86</f>
        <v>0</v>
      </c>
      <c r="E84" s="33">
        <f>E85+E86</f>
        <v>0</v>
      </c>
      <c r="F84" s="33">
        <f>F85+F86</f>
        <v>0</v>
      </c>
      <c r="G84" s="33"/>
      <c r="H84" s="33">
        <f>H85+H86</f>
        <v>80000</v>
      </c>
      <c r="I84" s="33">
        <f>I85+I86</f>
        <v>0</v>
      </c>
    </row>
    <row r="85" spans="1:9" ht="25.5">
      <c r="A85" s="13" t="s">
        <v>8</v>
      </c>
      <c r="B85" s="14" t="s">
        <v>88</v>
      </c>
      <c r="C85" s="32">
        <f>D85+E85+H85+I85</f>
        <v>2450</v>
      </c>
      <c r="D85" s="56"/>
      <c r="E85" s="56"/>
      <c r="F85" s="56"/>
      <c r="G85" s="56"/>
      <c r="H85" s="32">
        <v>2450</v>
      </c>
      <c r="I85" s="32"/>
    </row>
    <row r="86" spans="1:9" s="10" customFormat="1" ht="25.5">
      <c r="A86" s="15" t="s">
        <v>9</v>
      </c>
      <c r="B86" s="16" t="s">
        <v>87</v>
      </c>
      <c r="C86" s="32">
        <f>D86+E86+H86+I86</f>
        <v>77550</v>
      </c>
      <c r="D86" s="31"/>
      <c r="E86" s="31"/>
      <c r="F86" s="31"/>
      <c r="G86" s="31"/>
      <c r="H86" s="31">
        <v>77550</v>
      </c>
      <c r="I86" s="31"/>
    </row>
    <row r="87" spans="1:9" s="10" customFormat="1" ht="25.5">
      <c r="A87" s="11" t="s">
        <v>90</v>
      </c>
      <c r="B87" s="12" t="s">
        <v>92</v>
      </c>
      <c r="C87" s="33">
        <f>D87+E87+H87+I87+F87</f>
        <v>50</v>
      </c>
      <c r="D87" s="33">
        <f>D88</f>
        <v>0</v>
      </c>
      <c r="E87" s="33">
        <f>E88</f>
        <v>0</v>
      </c>
      <c r="F87" s="33">
        <f>F88</f>
        <v>0</v>
      </c>
      <c r="G87" s="33"/>
      <c r="H87" s="33">
        <f>H88</f>
        <v>0</v>
      </c>
      <c r="I87" s="33">
        <f>I88</f>
        <v>50</v>
      </c>
    </row>
    <row r="88" spans="1:9" s="10" customFormat="1" ht="25.5">
      <c r="A88" s="15" t="s">
        <v>10</v>
      </c>
      <c r="B88" s="16" t="s">
        <v>93</v>
      </c>
      <c r="C88" s="56">
        <f>D88+E88+H88+I88</f>
        <v>50</v>
      </c>
      <c r="D88" s="31"/>
      <c r="E88" s="31"/>
      <c r="F88" s="31"/>
      <c r="G88" s="31"/>
      <c r="H88" s="31"/>
      <c r="I88" s="31">
        <v>50</v>
      </c>
    </row>
    <row r="89" spans="1:9" s="10" customFormat="1" ht="12.75">
      <c r="A89" s="3" t="s">
        <v>94</v>
      </c>
      <c r="B89" s="4" t="s">
        <v>95</v>
      </c>
      <c r="C89" s="45">
        <f>D89+E89+H89+I89+F89</f>
        <v>0</v>
      </c>
      <c r="D89" s="45">
        <f>D90</f>
        <v>0</v>
      </c>
      <c r="E89" s="45">
        <f>E90</f>
        <v>0</v>
      </c>
      <c r="F89" s="45">
        <f>F90</f>
        <v>0</v>
      </c>
      <c r="G89" s="45"/>
      <c r="H89" s="45">
        <f>H90</f>
        <v>0</v>
      </c>
      <c r="I89" s="45">
        <f>I90</f>
        <v>0</v>
      </c>
    </row>
    <row r="90" spans="1:9" s="10" customFormat="1" ht="12.75">
      <c r="A90" s="15" t="s">
        <v>11</v>
      </c>
      <c r="B90" s="16" t="s">
        <v>96</v>
      </c>
      <c r="C90" s="56">
        <f>D90+E90+H90+I90</f>
        <v>0</v>
      </c>
      <c r="D90" s="31"/>
      <c r="E90" s="31">
        <v>0</v>
      </c>
      <c r="F90" s="31"/>
      <c r="G90" s="31"/>
      <c r="H90" s="31">
        <v>0</v>
      </c>
      <c r="I90" s="31"/>
    </row>
    <row r="91" spans="1:9" ht="12.75">
      <c r="A91" s="11">
        <v>6</v>
      </c>
      <c r="B91" s="12" t="s">
        <v>97</v>
      </c>
      <c r="C91" s="33">
        <f>D91+E91+F91+G91+H91+I91</f>
        <v>596</v>
      </c>
      <c r="D91" s="33">
        <f>SUM(D92:D94)</f>
        <v>0</v>
      </c>
      <c r="E91" s="33">
        <f>SUM(E92:E94)</f>
        <v>596</v>
      </c>
      <c r="F91" s="33">
        <f>SUM(F92:F94)</f>
        <v>0</v>
      </c>
      <c r="G91" s="33"/>
      <c r="H91" s="33">
        <f>SUM(H92:H94)</f>
        <v>0</v>
      </c>
      <c r="I91" s="33">
        <f>SUM(I92:I94)</f>
        <v>0</v>
      </c>
    </row>
    <row r="92" spans="1:9" s="10" customFormat="1" ht="25.5">
      <c r="A92" s="15" t="s">
        <v>12</v>
      </c>
      <c r="B92" s="16" t="s">
        <v>98</v>
      </c>
      <c r="C92" s="31">
        <f>D92+E92+H92+I92</f>
        <v>596</v>
      </c>
      <c r="D92" s="31">
        <v>0</v>
      </c>
      <c r="E92" s="31">
        <v>596</v>
      </c>
      <c r="F92" s="31"/>
      <c r="G92" s="31"/>
      <c r="H92" s="31"/>
      <c r="I92" s="31"/>
    </row>
    <row r="93" spans="1:9" s="10" customFormat="1" ht="12.75">
      <c r="A93" s="41">
        <v>7</v>
      </c>
      <c r="B93" s="42" t="s">
        <v>124</v>
      </c>
      <c r="C93" s="46">
        <f>D93+F93+G93+H93+I93</f>
        <v>0</v>
      </c>
      <c r="D93" s="46"/>
      <c r="E93" s="46"/>
      <c r="F93" s="46"/>
      <c r="G93" s="46">
        <f>G94</f>
        <v>0</v>
      </c>
      <c r="H93" s="46"/>
      <c r="I93" s="46"/>
    </row>
    <row r="94" spans="1:9" s="10" customFormat="1" ht="12.75">
      <c r="A94" s="15" t="s">
        <v>14</v>
      </c>
      <c r="B94" s="16" t="s">
        <v>125</v>
      </c>
      <c r="C94" s="57">
        <f>D94+E94+G94+H94+I94</f>
        <v>0</v>
      </c>
      <c r="D94" s="31"/>
      <c r="E94" s="31"/>
      <c r="F94" s="31"/>
      <c r="G94" s="31">
        <v>0</v>
      </c>
      <c r="H94" s="31"/>
      <c r="I94" s="31"/>
    </row>
    <row r="95" spans="1:19" s="38" customFormat="1" ht="12.75">
      <c r="A95" s="3" t="s">
        <v>26</v>
      </c>
      <c r="B95" s="4" t="s">
        <v>48</v>
      </c>
      <c r="C95" s="45">
        <f>D95+E95+H95+I95+F95</f>
        <v>6190</v>
      </c>
      <c r="D95" s="45">
        <f>D96+D97+D98</f>
        <v>0</v>
      </c>
      <c r="E95" s="45">
        <f>E96+E97+E98</f>
        <v>0</v>
      </c>
      <c r="F95" s="45">
        <f>F96+F97+F98</f>
        <v>0</v>
      </c>
      <c r="G95" s="45"/>
      <c r="H95" s="45">
        <f>H96+H97+H98</f>
        <v>6190</v>
      </c>
      <c r="I95" s="45">
        <f>I96+I97+I98</f>
        <v>0</v>
      </c>
      <c r="J95" s="39"/>
      <c r="K95" s="39"/>
      <c r="L95" s="39"/>
      <c r="M95" s="39"/>
      <c r="N95" s="39"/>
      <c r="O95" s="39"/>
      <c r="P95" s="39"/>
      <c r="Q95" s="39"/>
      <c r="R95" s="39"/>
      <c r="S95" s="39"/>
    </row>
    <row r="96" spans="1:9" ht="12.75">
      <c r="A96" s="19">
        <v>1</v>
      </c>
      <c r="B96" s="20" t="s">
        <v>99</v>
      </c>
      <c r="C96" s="56">
        <f>D96+E96+H96+I96+F96</f>
        <v>10</v>
      </c>
      <c r="D96" s="58"/>
      <c r="E96" s="58"/>
      <c r="F96" s="58"/>
      <c r="G96" s="58"/>
      <c r="H96" s="59">
        <v>10</v>
      </c>
      <c r="I96" s="58"/>
    </row>
    <row r="97" spans="1:9" s="10" customFormat="1" ht="25.5">
      <c r="A97" s="15">
        <v>2</v>
      </c>
      <c r="B97" s="16" t="s">
        <v>100</v>
      </c>
      <c r="C97" s="56">
        <f>D97+E97+H97+I97</f>
        <v>0</v>
      </c>
      <c r="D97" s="31"/>
      <c r="E97" s="31"/>
      <c r="F97" s="31"/>
      <c r="G97" s="31"/>
      <c r="H97" s="31">
        <v>0</v>
      </c>
      <c r="I97" s="31"/>
    </row>
    <row r="98" spans="1:9" s="10" customFormat="1" ht="12.75">
      <c r="A98" s="15">
        <v>3</v>
      </c>
      <c r="B98" s="16" t="s">
        <v>101</v>
      </c>
      <c r="C98" s="56">
        <f>D98+E98+H98+I98</f>
        <v>6180</v>
      </c>
      <c r="D98" s="31"/>
      <c r="E98" s="31"/>
      <c r="F98" s="31"/>
      <c r="G98" s="31"/>
      <c r="H98" s="31">
        <v>6180</v>
      </c>
      <c r="I98" s="43"/>
    </row>
    <row r="99" spans="1:9" ht="12.75">
      <c r="A99" s="17" t="s">
        <v>27</v>
      </c>
      <c r="B99" s="18" t="s">
        <v>170</v>
      </c>
      <c r="C99" s="61">
        <f>D99+E99+F99+G99+H99+I99</f>
        <v>14529</v>
      </c>
      <c r="D99" s="61">
        <f aca="true" t="shared" si="22" ref="D99:I99">D100+D101+D102</f>
        <v>0</v>
      </c>
      <c r="E99" s="61">
        <f t="shared" si="22"/>
        <v>0</v>
      </c>
      <c r="F99" s="61">
        <f t="shared" si="22"/>
        <v>14316</v>
      </c>
      <c r="G99" s="61">
        <f t="shared" si="22"/>
        <v>213</v>
      </c>
      <c r="H99" s="61">
        <f t="shared" si="22"/>
        <v>0</v>
      </c>
      <c r="I99" s="61">
        <f t="shared" si="22"/>
        <v>0</v>
      </c>
    </row>
    <row r="100" spans="1:9" ht="12.75">
      <c r="A100" s="55">
        <v>1</v>
      </c>
      <c r="B100" s="16" t="s">
        <v>169</v>
      </c>
      <c r="C100" s="56">
        <f>D100+E100+F100+G100+H100+I100</f>
        <v>685</v>
      </c>
      <c r="D100" s="56"/>
      <c r="E100" s="56"/>
      <c r="F100" s="56">
        <v>685</v>
      </c>
      <c r="G100" s="56"/>
      <c r="H100" s="56"/>
      <c r="I100" s="56"/>
    </row>
    <row r="101" spans="1:9" ht="12.75">
      <c r="A101" s="55">
        <v>2</v>
      </c>
      <c r="B101" s="16" t="s">
        <v>171</v>
      </c>
      <c r="C101" s="56">
        <f>D101+E101+F101+G101+H101+I101</f>
        <v>213</v>
      </c>
      <c r="D101" s="56"/>
      <c r="E101" s="56"/>
      <c r="F101" s="56"/>
      <c r="G101" s="56">
        <v>213</v>
      </c>
      <c r="H101" s="44"/>
      <c r="I101" s="44"/>
    </row>
    <row r="102" spans="1:9" ht="12.75">
      <c r="A102" s="55">
        <v>3</v>
      </c>
      <c r="B102" s="16" t="s">
        <v>166</v>
      </c>
      <c r="C102" s="56">
        <f>D102+E102+F102+G102+H102+I102</f>
        <v>13631</v>
      </c>
      <c r="D102" s="56"/>
      <c r="E102" s="56"/>
      <c r="F102" s="56">
        <v>13631</v>
      </c>
      <c r="G102" s="56"/>
      <c r="H102" s="56">
        <v>0</v>
      </c>
      <c r="I102" s="56"/>
    </row>
    <row r="103" spans="1:9" ht="12.75">
      <c r="A103" s="64" t="s">
        <v>49</v>
      </c>
      <c r="B103" s="64"/>
      <c r="C103" s="45">
        <f aca="true" t="shared" si="23" ref="C103:I103">C76</f>
        <v>470392</v>
      </c>
      <c r="D103" s="45">
        <f t="shared" si="23"/>
        <v>0</v>
      </c>
      <c r="E103" s="45">
        <f t="shared" si="23"/>
        <v>228609</v>
      </c>
      <c r="F103" s="45">
        <f t="shared" si="23"/>
        <v>155167</v>
      </c>
      <c r="G103" s="45">
        <f t="shared" si="23"/>
        <v>213</v>
      </c>
      <c r="H103" s="45">
        <f t="shared" si="23"/>
        <v>86353</v>
      </c>
      <c r="I103" s="45">
        <f t="shared" si="23"/>
        <v>50</v>
      </c>
    </row>
    <row r="104" spans="1:9" ht="12.75">
      <c r="A104" s="65" t="s">
        <v>50</v>
      </c>
      <c r="B104" s="65"/>
      <c r="C104" s="51">
        <f aca="true" t="shared" si="24" ref="C104:I104">C4</f>
        <v>469739</v>
      </c>
      <c r="D104" s="51">
        <f t="shared" si="24"/>
        <v>0</v>
      </c>
      <c r="E104" s="51">
        <f t="shared" si="24"/>
        <v>228609</v>
      </c>
      <c r="F104" s="51">
        <f t="shared" si="24"/>
        <v>154514</v>
      </c>
      <c r="G104" s="51">
        <f t="shared" si="24"/>
        <v>213</v>
      </c>
      <c r="H104" s="51">
        <f t="shared" si="24"/>
        <v>86353</v>
      </c>
      <c r="I104" s="51">
        <f t="shared" si="24"/>
        <v>50</v>
      </c>
    </row>
    <row r="105" spans="1:9" ht="12.75">
      <c r="A105" s="66" t="s">
        <v>51</v>
      </c>
      <c r="B105" s="66"/>
      <c r="C105" s="52">
        <f aca="true" t="shared" si="25" ref="C105:I105">C103-C104</f>
        <v>653</v>
      </c>
      <c r="D105" s="52">
        <f t="shared" si="25"/>
        <v>0</v>
      </c>
      <c r="E105" s="52">
        <f t="shared" si="25"/>
        <v>0</v>
      </c>
      <c r="F105" s="52">
        <f t="shared" si="25"/>
        <v>653</v>
      </c>
      <c r="G105" s="52">
        <f t="shared" si="25"/>
        <v>0</v>
      </c>
      <c r="H105" s="52">
        <f t="shared" si="25"/>
        <v>0</v>
      </c>
      <c r="I105" s="52">
        <f t="shared" si="25"/>
        <v>0</v>
      </c>
    </row>
    <row r="115" ht="12.75">
      <c r="C115" s="21"/>
    </row>
    <row r="116" ht="12.75">
      <c r="C116" s="21"/>
    </row>
    <row r="117" ht="12.75">
      <c r="C117" s="21"/>
    </row>
    <row r="118" ht="12.75">
      <c r="C118" s="21"/>
    </row>
    <row r="119" ht="12.75">
      <c r="C119" s="21"/>
    </row>
    <row r="120" ht="12.75">
      <c r="C120" s="21"/>
    </row>
    <row r="121" ht="12.75">
      <c r="C121" s="21"/>
    </row>
    <row r="122" ht="12.75">
      <c r="C122" s="21"/>
    </row>
    <row r="123" ht="12.75">
      <c r="C123" s="21"/>
    </row>
    <row r="124" ht="12.75">
      <c r="C124" s="21"/>
    </row>
    <row r="125" spans="3:9" ht="12.75">
      <c r="C125" s="21"/>
      <c r="I125" s="22"/>
    </row>
    <row r="126" ht="12.75">
      <c r="C126" s="21"/>
    </row>
    <row r="127" ht="12.75">
      <c r="C127" s="21"/>
    </row>
    <row r="128" ht="12.75">
      <c r="C128" s="21"/>
    </row>
  </sheetData>
  <sheetProtection/>
  <mergeCells count="4">
    <mergeCell ref="A103:B103"/>
    <mergeCell ref="A104:B104"/>
    <mergeCell ref="A105:B105"/>
    <mergeCell ref="B1:C1"/>
  </mergeCells>
  <printOptions/>
  <pageMargins left="0.75" right="0.75" top="1" bottom="1" header="0.5" footer="0.5"/>
  <pageSetup horizontalDpi="600" verticalDpi="600" orientation="landscape" paperSize="9" r:id="rId1"/>
  <ignoredErrors>
    <ignoredError sqref="H7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23"/>
    </row>
    <row r="6" ht="15.75">
      <c r="C6" s="24"/>
    </row>
    <row r="7" ht="15.75">
      <c r="C7" s="24"/>
    </row>
    <row r="8" ht="15.75">
      <c r="C8" s="24"/>
    </row>
    <row r="9" ht="15.75">
      <c r="C9" s="24"/>
    </row>
    <row r="10" ht="15.75">
      <c r="C10" s="24"/>
    </row>
    <row r="11" ht="15.75">
      <c r="C11" s="24"/>
    </row>
    <row r="12" ht="15.75">
      <c r="C12" s="24"/>
    </row>
    <row r="13" ht="15.75">
      <c r="C13" s="24"/>
    </row>
    <row r="14" ht="15.75">
      <c r="C14" s="24"/>
    </row>
    <row r="15" ht="15.75">
      <c r="C15" s="24"/>
    </row>
    <row r="16" ht="15.75">
      <c r="C16" s="24"/>
    </row>
    <row r="17" ht="15.75">
      <c r="C17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AnaV</cp:lastModifiedBy>
  <cp:lastPrinted>2020-01-14T09:45:05Z</cp:lastPrinted>
  <dcterms:created xsi:type="dcterms:W3CDTF">2011-12-20T13:26:46Z</dcterms:created>
  <dcterms:modified xsi:type="dcterms:W3CDTF">2020-02-26T09:54:32Z</dcterms:modified>
  <cp:category/>
  <cp:version/>
  <cp:contentType/>
  <cp:contentStatus/>
</cp:coreProperties>
</file>